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"/>
  </bookViews>
  <sheets>
    <sheet name="Титул (Нач.обр. и Доп. обр.)" sheetId="1" r:id="rId1"/>
    <sheet name="НО и ДО" sheetId="2" r:id="rId2"/>
    <sheet name="бюджет времен " sheetId="3" r:id="rId3"/>
  </sheets>
  <definedNames>
    <definedName name="_xlnm.Print_Area" localSheetId="0">'Титул (Нач.обр. и Доп. обр.)'!$A$1:$AD$107</definedName>
  </definedNames>
  <calcPr fullCalcOnLoad="1"/>
</workbook>
</file>

<file path=xl/sharedStrings.xml><?xml version="1.0" encoding="utf-8"?>
<sst xmlns="http://schemas.openxmlformats.org/spreadsheetml/2006/main" count="852" uniqueCount="420">
  <si>
    <t>Министерство образования и науки Российской Федерации</t>
  </si>
  <si>
    <t>ФГБОУ ВПО "Глазовский государственный педагогический институт им. В.Г.Короленко"</t>
  </si>
  <si>
    <t>УТВЕРЖДАЮ</t>
  </si>
  <si>
    <t>ПРИНЯТО</t>
  </si>
  <si>
    <t>на заседании Ученого совета</t>
  </si>
  <si>
    <t>РЕКТОР:</t>
  </si>
  <si>
    <t>А.А. Мирошниченко</t>
  </si>
  <si>
    <t>института от</t>
  </si>
  <si>
    <t xml:space="preserve">           </t>
  </si>
  <si>
    <t xml:space="preserve">2014 г.,   протокол № </t>
  </si>
  <si>
    <t>2014 г.</t>
  </si>
  <si>
    <t>СОГЛАСОВАНО</t>
  </si>
  <si>
    <t xml:space="preserve">Первый проректор </t>
  </si>
  <si>
    <t>М.А. Бабушкин</t>
  </si>
  <si>
    <t>Начальник учебного управления</t>
  </si>
  <si>
    <t>Т.С.Городилова</t>
  </si>
  <si>
    <t>Декан факультета</t>
  </si>
  <si>
    <t>Л.В.Корнейчук</t>
  </si>
  <si>
    <t>У Ч Е Б Н Ы Й    П Л А Н</t>
  </si>
  <si>
    <t>Базовое образование:</t>
  </si>
  <si>
    <t>Квалификация выпускника:</t>
  </si>
  <si>
    <t>среднее (полное) общее</t>
  </si>
  <si>
    <t>Профили:</t>
  </si>
  <si>
    <t>1) Начальное образование</t>
  </si>
  <si>
    <t>2) Русский язык</t>
  </si>
  <si>
    <t>Срок обучения: 5 лет</t>
  </si>
  <si>
    <t>I. График учебного процесса:</t>
  </si>
  <si>
    <t>Курсы</t>
  </si>
  <si>
    <t>Сентябрь</t>
  </si>
  <si>
    <t>29 IX 5 X</t>
  </si>
  <si>
    <t>Октябрь</t>
  </si>
  <si>
    <t>27 X 2 XI</t>
  </si>
  <si>
    <t>Ноябрь</t>
  </si>
  <si>
    <t>Декабрь</t>
  </si>
  <si>
    <t>29 XII 4  I</t>
  </si>
  <si>
    <t>Январь</t>
  </si>
  <si>
    <t>26 I  1 II</t>
  </si>
  <si>
    <t>Февраль</t>
  </si>
  <si>
    <t>23 II 1 III</t>
  </si>
  <si>
    <t>1 7</t>
  </si>
  <si>
    <t>8 14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</si>
  <si>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</si>
  <si>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</si>
  <si>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</si>
  <si>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</si>
  <si>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</si>
  <si>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</si>
  <si>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</si>
  <si>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</si>
  <si>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</si>
  <si>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1  7</t>
  </si>
  <si>
    <t>5 11</t>
  </si>
  <si>
    <t>12 18</t>
  </si>
  <si>
    <t>19 25</t>
  </si>
  <si>
    <t>2 8</t>
  </si>
  <si>
    <t>9 15</t>
  </si>
  <si>
    <t>16 22</t>
  </si>
  <si>
    <t>I</t>
  </si>
  <si>
    <t>::</t>
  </si>
  <si>
    <t>=</t>
  </si>
  <si>
    <t>II</t>
  </si>
  <si>
    <t>III</t>
  </si>
  <si>
    <t>IV</t>
  </si>
  <si>
    <t>Х</t>
  </si>
  <si>
    <t>V</t>
  </si>
  <si>
    <t>Март</t>
  </si>
  <si>
    <t>30 III 5 IV</t>
  </si>
  <si>
    <t>Апрель</t>
  </si>
  <si>
    <t>27 IV 3 V</t>
  </si>
  <si>
    <t>Май</t>
  </si>
  <si>
    <t>Июнь</t>
  </si>
  <si>
    <t>29 VI 5 VII</t>
  </si>
  <si>
    <t>Июль</t>
  </si>
  <si>
    <t>27 VII 1 VIII</t>
  </si>
  <si>
    <t>Август</t>
  </si>
  <si>
    <t>23 29</t>
  </si>
  <si>
    <t>4 10</t>
  </si>
  <si>
    <t>11 17</t>
  </si>
  <si>
    <t>18 24</t>
  </si>
  <si>
    <t>25 31</t>
  </si>
  <si>
    <t>23 31</t>
  </si>
  <si>
    <t xml:space="preserve"> </t>
  </si>
  <si>
    <t>//</t>
  </si>
  <si>
    <t>Обозначения:</t>
  </si>
  <si>
    <t>Теоретичес-</t>
  </si>
  <si>
    <t>Экзаменацион-</t>
  </si>
  <si>
    <t>Практика</t>
  </si>
  <si>
    <t>Госудаственная</t>
  </si>
  <si>
    <t>Каникулы</t>
  </si>
  <si>
    <t>кое обучение</t>
  </si>
  <si>
    <t>ная сессия</t>
  </si>
  <si>
    <t>аттестация</t>
  </si>
  <si>
    <t>Учебная и производственная практика</t>
  </si>
  <si>
    <t xml:space="preserve">Виды практики </t>
  </si>
  <si>
    <t>Сем</t>
  </si>
  <si>
    <t>Нед</t>
  </si>
  <si>
    <t>Зач. един.</t>
  </si>
  <si>
    <t xml:space="preserve">Учебная </t>
  </si>
  <si>
    <t>1.1.</t>
  </si>
  <si>
    <t xml:space="preserve">Полевая </t>
  </si>
  <si>
    <t xml:space="preserve">Производственная (педагогическая) практика </t>
  </si>
  <si>
    <t>2.1.</t>
  </si>
  <si>
    <t>Летняя педагогическая</t>
  </si>
  <si>
    <t>2.2.</t>
  </si>
  <si>
    <t>Педагогическая Профиль 2</t>
  </si>
  <si>
    <t>2.3.</t>
  </si>
  <si>
    <t>Культурно-просветительская</t>
  </si>
  <si>
    <t>2.4.</t>
  </si>
  <si>
    <t>Педагогическая Профиль 1</t>
  </si>
  <si>
    <t>2.5.</t>
  </si>
  <si>
    <t>Преддипломная</t>
  </si>
  <si>
    <t>Всего</t>
  </si>
  <si>
    <t>Итоговая государственная аттестация</t>
  </si>
  <si>
    <t>№</t>
  </si>
  <si>
    <t>Защита выпускной квалификационной (дипломной) работы</t>
  </si>
  <si>
    <t>Сводные данные по бюджету времени (в неделях):</t>
  </si>
  <si>
    <t>Теоретическое обучение</t>
  </si>
  <si>
    <t>Экзаменационная сессия</t>
  </si>
  <si>
    <t xml:space="preserve">Педагогичес- кая практика </t>
  </si>
  <si>
    <t>Госудаственная аттестация</t>
  </si>
  <si>
    <t>ВСЕГО</t>
  </si>
  <si>
    <t>Наименование циклов дисциплин</t>
  </si>
  <si>
    <t>Количество часов</t>
  </si>
  <si>
    <t>аудиторные занятия</t>
  </si>
  <si>
    <t>самост. работа</t>
  </si>
  <si>
    <t>экза-мены</t>
  </si>
  <si>
    <t>в том числе КСР</t>
  </si>
  <si>
    <t>Б1.  Дисциплины (модули)</t>
  </si>
  <si>
    <t>2</t>
  </si>
  <si>
    <t>Физическая культура</t>
  </si>
  <si>
    <t>3</t>
  </si>
  <si>
    <t>Прикладная физическая культура</t>
  </si>
  <si>
    <t>4</t>
  </si>
  <si>
    <t>Б.2 Учебная и производственная практика</t>
  </si>
  <si>
    <t>5</t>
  </si>
  <si>
    <t>6</t>
  </si>
  <si>
    <t>Индекс</t>
  </si>
  <si>
    <t>Распределение по семестрам</t>
  </si>
  <si>
    <t>Распределение по курсам и семестрам</t>
  </si>
  <si>
    <t>Всего часов</t>
  </si>
  <si>
    <t>Из них аудиторных</t>
  </si>
  <si>
    <t>Самостоятельная работа</t>
  </si>
  <si>
    <t>1 курс</t>
  </si>
  <si>
    <t>2 курс</t>
  </si>
  <si>
    <t>3 курс</t>
  </si>
  <si>
    <t>4 курс</t>
  </si>
  <si>
    <t>5 курс</t>
  </si>
  <si>
    <t>Экзамены</t>
  </si>
  <si>
    <t>Зачеты</t>
  </si>
  <si>
    <t>Курсовые работы</t>
  </si>
  <si>
    <t>Зачетные единицы</t>
  </si>
  <si>
    <t>Экзамен</t>
  </si>
  <si>
    <t>Всего аудиторных</t>
  </si>
  <si>
    <t>Лекции</t>
  </si>
  <si>
    <t>Семинары</t>
  </si>
  <si>
    <t>Практические</t>
  </si>
  <si>
    <t xml:space="preserve">Лабораторные </t>
  </si>
  <si>
    <t>КСР</t>
  </si>
  <si>
    <t>Семестры</t>
  </si>
  <si>
    <t>Количество недель в семестре</t>
  </si>
  <si>
    <t>Зачетных единиц в семестр</t>
  </si>
  <si>
    <t>Часов в неделю</t>
  </si>
  <si>
    <t>1116</t>
  </si>
  <si>
    <t>4068</t>
  </si>
  <si>
    <t>1108</t>
  </si>
  <si>
    <t>4104</t>
  </si>
  <si>
    <t>Б1</t>
  </si>
  <si>
    <t>Дисциплины (модули)</t>
  </si>
  <si>
    <t>Базовая часть</t>
  </si>
  <si>
    <t>Б.1.1</t>
  </si>
  <si>
    <t xml:space="preserve">Модуль Гуманитарные и социальные знания </t>
  </si>
  <si>
    <t>Б.1.1.1</t>
  </si>
  <si>
    <t>Философия</t>
  </si>
  <si>
    <t>Б.1.1.2</t>
  </si>
  <si>
    <t>Социально-культурные основы научного мировоззрения</t>
  </si>
  <si>
    <t>Б.1.1.3</t>
  </si>
  <si>
    <t>История</t>
  </si>
  <si>
    <t>Б.1.1.4</t>
  </si>
  <si>
    <t>История и культура Удмуртии</t>
  </si>
  <si>
    <t>Б.1.2</t>
  </si>
  <si>
    <t xml:space="preserve"> Модуль Коммуникативная культура педагога </t>
  </si>
  <si>
    <t>Б.1.2.1</t>
  </si>
  <si>
    <t>Иностранный язык</t>
  </si>
  <si>
    <t>1,2,3</t>
  </si>
  <si>
    <t>Б.1.2.2</t>
  </si>
  <si>
    <t>Б.1.3</t>
  </si>
  <si>
    <t xml:space="preserve"> Модуль математические и естественнонаучные дисциплины</t>
  </si>
  <si>
    <t>Б.1.3.1</t>
  </si>
  <si>
    <t xml:space="preserve"> Математические основы педагогических измерений</t>
  </si>
  <si>
    <t>Б.1.3.2</t>
  </si>
  <si>
    <t>Информационные технологии в образовании</t>
  </si>
  <si>
    <t>Б.1.3.3</t>
  </si>
  <si>
    <t>Естественнонаучная картина мира</t>
  </si>
  <si>
    <t>Б.1.4</t>
  </si>
  <si>
    <t>Модуль Психология</t>
  </si>
  <si>
    <t>9</t>
  </si>
  <si>
    <t>324</t>
  </si>
  <si>
    <t>Б.1.4.1</t>
  </si>
  <si>
    <t>Психология человека</t>
  </si>
  <si>
    <t>Б.1.4.2</t>
  </si>
  <si>
    <t>Психология развития. Педагогическая психология</t>
  </si>
  <si>
    <t>Б.1.4.3</t>
  </si>
  <si>
    <t>Социальная психология. Практикум по социальной психологии</t>
  </si>
  <si>
    <t>Б.1.5</t>
  </si>
  <si>
    <t>Модуль Педагогика</t>
  </si>
  <si>
    <t>Б.1.5.1</t>
  </si>
  <si>
    <t xml:space="preserve">Общая педагогика </t>
  </si>
  <si>
    <t>Б.1.5.2</t>
  </si>
  <si>
    <t>Современные педагогические технологии</t>
  </si>
  <si>
    <t>Б.1.5.3</t>
  </si>
  <si>
    <t>История образования и педагогической мысли</t>
  </si>
  <si>
    <t>Б.1.6</t>
  </si>
  <si>
    <t xml:space="preserve"> Модуль Физическая культура и безопасность жизнедеятельности</t>
  </si>
  <si>
    <t>Б.1.6.1</t>
  </si>
  <si>
    <t>Б.1.6.2</t>
  </si>
  <si>
    <t>Прикладная Физическая культура</t>
  </si>
  <si>
    <t>Б.1.6.3</t>
  </si>
  <si>
    <t>Безопасность жизнедеятельности</t>
  </si>
  <si>
    <t>Вариативная часть</t>
  </si>
  <si>
    <t>В.1.1.</t>
  </si>
  <si>
    <t>Модуль Классный руководитель</t>
  </si>
  <si>
    <t>В.1.1.1</t>
  </si>
  <si>
    <t>Психолого-педагогическое сопровождение деятельности классного руководителя</t>
  </si>
  <si>
    <t>В.1.1.2</t>
  </si>
  <si>
    <t>Базовые ценности культуры в деятельности классного руководителя</t>
  </si>
  <si>
    <t>В.1.1.3</t>
  </si>
  <si>
    <t>Методы и технологии деятельности классного руководителя</t>
  </si>
  <si>
    <t>В.1.2</t>
  </si>
  <si>
    <t>Модуль Школоведение</t>
  </si>
  <si>
    <t>В.1.2.1</t>
  </si>
  <si>
    <t>Образовательное и семейное право</t>
  </si>
  <si>
    <t>В.1.2.2</t>
  </si>
  <si>
    <t>Экономика образования</t>
  </si>
  <si>
    <t>В.1.2.3</t>
  </si>
  <si>
    <t>Возрастная анатомия, физиология и гигиена</t>
  </si>
  <si>
    <t>В.1.2.4</t>
  </si>
  <si>
    <t>Основы медицинских знаний и здорового образа жизни</t>
  </si>
  <si>
    <t>В.1.2.5</t>
  </si>
  <si>
    <t>Информатизация работы в школе</t>
  </si>
  <si>
    <t>Профильные дисциплины</t>
  </si>
  <si>
    <t>Дисциплины профиля 1 Начальное образование</t>
  </si>
  <si>
    <t>Методики обучения в начальном образовании</t>
  </si>
  <si>
    <t>В.1.3</t>
  </si>
  <si>
    <t>Методика обучения и воспитания в начальной школе:</t>
  </si>
  <si>
    <t>В.1.3.1</t>
  </si>
  <si>
    <t>Методика обучения и воспитания младших школьников</t>
  </si>
  <si>
    <t>В.1.3.2</t>
  </si>
  <si>
    <t>Курсовая работа по методике обучения и воспитания младших школьников</t>
  </si>
  <si>
    <t>В.1.4</t>
  </si>
  <si>
    <t>Модуль Методики преподавания дисциплин в начальной школе</t>
  </si>
  <si>
    <t>В.1.4.1</t>
  </si>
  <si>
    <t>Методика преподавания математики</t>
  </si>
  <si>
    <t>В.1.4.2</t>
  </si>
  <si>
    <t>Методика преподавания предмета "Окружающий мир"</t>
  </si>
  <si>
    <t>В.1.4.3</t>
  </si>
  <si>
    <t>Методика преподавания технологии</t>
  </si>
  <si>
    <t>В.1.4.4</t>
  </si>
  <si>
    <t>Методика преподавания изобразительного искусства</t>
  </si>
  <si>
    <t>В.1.4.5</t>
  </si>
  <si>
    <t>Теория и методика музыкального воспитания</t>
  </si>
  <si>
    <t>В.1.4.6</t>
  </si>
  <si>
    <t>Курсовая работа по одной из методик</t>
  </si>
  <si>
    <t>В.1.5</t>
  </si>
  <si>
    <t>Модуль Основные профильные дисциплины</t>
  </si>
  <si>
    <t>В.1.5.1</t>
  </si>
  <si>
    <t xml:space="preserve"> Естествознание </t>
  </si>
  <si>
    <t>В.1.5.1.1</t>
  </si>
  <si>
    <t>Ботаника, зоология</t>
  </si>
  <si>
    <t>В.1.5.2</t>
  </si>
  <si>
    <t xml:space="preserve">Математика </t>
  </si>
  <si>
    <t>2,4,9</t>
  </si>
  <si>
    <t>1,3,5,6,7,8</t>
  </si>
  <si>
    <t>Дисциплины профиля 2 Русский язык</t>
  </si>
  <si>
    <t>В.1.6</t>
  </si>
  <si>
    <t>Модуль В.1.6 Методика</t>
  </si>
  <si>
    <t>В.1.6.1</t>
  </si>
  <si>
    <t xml:space="preserve">Методика обучения русскому языку </t>
  </si>
  <si>
    <t>В.1.6.2</t>
  </si>
  <si>
    <t>Курсовая работа по методике обучения русскому языку</t>
  </si>
  <si>
    <t>В.1.6.3</t>
  </si>
  <si>
    <t>Методика преподавания русского языка и литературного чтения в начальной школе</t>
  </si>
  <si>
    <t>В.1.7</t>
  </si>
  <si>
    <t>Модуль В.1.7  Основные профильные дисциплины</t>
  </si>
  <si>
    <t>В.1.7.1</t>
  </si>
  <si>
    <t>Теория языкознания</t>
  </si>
  <si>
    <t>В.1.7.2</t>
  </si>
  <si>
    <t>Современный русский язык</t>
  </si>
  <si>
    <t>3,5,7</t>
  </si>
  <si>
    <t>2,4,6</t>
  </si>
  <si>
    <t>В.1.7.3</t>
  </si>
  <si>
    <t>Историческая грамматика</t>
  </si>
  <si>
    <t>В.1.7.4</t>
  </si>
  <si>
    <t>История русского литературного языка</t>
  </si>
  <si>
    <t>В.1.7.5</t>
  </si>
  <si>
    <t>Филологический анализ текста</t>
  </si>
  <si>
    <t>В.1.7.6</t>
  </si>
  <si>
    <t xml:space="preserve">Практикум по орфографии </t>
  </si>
  <si>
    <t>В.1.7.7</t>
  </si>
  <si>
    <t>Практикум по пунктуации</t>
  </si>
  <si>
    <t>В.1.7.8</t>
  </si>
  <si>
    <t>Функциональная стилистика</t>
  </si>
  <si>
    <t xml:space="preserve">Дисциплины по выбору </t>
  </si>
  <si>
    <t>В.1.8</t>
  </si>
  <si>
    <t>Дисциплины по выбору (профиль 1)</t>
  </si>
  <si>
    <t>В.1.8.1</t>
  </si>
  <si>
    <t>В.1.8.2</t>
  </si>
  <si>
    <t>В.1.8.3</t>
  </si>
  <si>
    <t>В.1.8.4</t>
  </si>
  <si>
    <t>В.1.8.5</t>
  </si>
  <si>
    <t>В.1.8.6</t>
  </si>
  <si>
    <t>В.1.8.7</t>
  </si>
  <si>
    <t>В.1.8.8</t>
  </si>
  <si>
    <t>В.1.8.9</t>
  </si>
  <si>
    <t>В.1.8.10</t>
  </si>
  <si>
    <t>В.1.8.11</t>
  </si>
  <si>
    <t>В.1.8.12</t>
  </si>
  <si>
    <t>Дисциплины по выбору (профиль 2)</t>
  </si>
  <si>
    <t>Б2</t>
  </si>
  <si>
    <t>2.1.1</t>
  </si>
  <si>
    <t>Учебная практика</t>
  </si>
  <si>
    <t>2.1.1.1</t>
  </si>
  <si>
    <t>Полевая</t>
  </si>
  <si>
    <t>2.1.2</t>
  </si>
  <si>
    <t>Производственная практика</t>
  </si>
  <si>
    <t>2.1.2.1</t>
  </si>
  <si>
    <t>2.1.2.2</t>
  </si>
  <si>
    <t>2.1.2.4</t>
  </si>
  <si>
    <t>Педагогическая профиль 2</t>
  </si>
  <si>
    <t>2.1.2.5</t>
  </si>
  <si>
    <t>2.1.2.6</t>
  </si>
  <si>
    <t>Преддипломная практика</t>
  </si>
  <si>
    <t>Б3</t>
  </si>
  <si>
    <t>Число часов учебных занятий</t>
  </si>
  <si>
    <t>Число зачетов</t>
  </si>
  <si>
    <t>Зач.</t>
  </si>
  <si>
    <t>Число экзаменов</t>
  </si>
  <si>
    <t>Экз.</t>
  </si>
  <si>
    <t>Число курсовых работ</t>
  </si>
  <si>
    <t>Курс.</t>
  </si>
  <si>
    <t>Итого:</t>
  </si>
  <si>
    <t>Федеральное агентство по образованию</t>
  </si>
  <si>
    <t>ГОУ ВПО "Глазовский государственный педагогический институт им. В.Г.Короленко"</t>
  </si>
  <si>
    <t xml:space="preserve">          28 июня </t>
  </si>
  <si>
    <t>2010 г.,   протокол № 7</t>
  </si>
  <si>
    <t>2010 г.</t>
  </si>
  <si>
    <t>Ю.В.Иванов</t>
  </si>
  <si>
    <t>Основное направление 540200  -  Физико-математическое образование</t>
  </si>
  <si>
    <t>Бакалавр физико-математического образования</t>
  </si>
  <si>
    <t>Педагогичес-</t>
  </si>
  <si>
    <t>кая практика</t>
  </si>
  <si>
    <t>Факультативные дисциплины</t>
  </si>
  <si>
    <t>Часы</t>
  </si>
  <si>
    <t>ФТД.00</t>
  </si>
  <si>
    <t>Факультативы</t>
  </si>
  <si>
    <t>ФТД.01</t>
  </si>
  <si>
    <t>Военная подготовка</t>
  </si>
  <si>
    <t>ФТД.02</t>
  </si>
  <si>
    <t>Контроль самостоятельной работы</t>
  </si>
  <si>
    <t>Практики</t>
  </si>
  <si>
    <t>Педагогическая практика 5-9 кл.</t>
  </si>
  <si>
    <t xml:space="preserve">Учебно-исследовательская практика </t>
  </si>
  <si>
    <t>10-11 кл.</t>
  </si>
  <si>
    <t>Профили: математика и информатика</t>
  </si>
  <si>
    <t>Профили: физика и информатика</t>
  </si>
  <si>
    <t>Государственный экзамен:</t>
  </si>
  <si>
    <t xml:space="preserve"> 2.1</t>
  </si>
  <si>
    <t>Математика</t>
  </si>
  <si>
    <t>Физика</t>
  </si>
  <si>
    <t xml:space="preserve"> 2.2</t>
  </si>
  <si>
    <t>Информатика и методика обучения информатике</t>
  </si>
  <si>
    <t>Сводные данные по бюджету времени по циклам (в часах) (профили: физика и информатика)</t>
  </si>
  <si>
    <t>Гуманитарный, социальный и экономический цикл</t>
  </si>
  <si>
    <t>Математический и естественнонаучный цикл</t>
  </si>
  <si>
    <t>Профессиональный цикл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</si>
  <si>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</si>
  <si>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</si>
  <si>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Общепрофессиональные дисциплины</t>
  </si>
  <si>
    <t>Дисциплины предметной подготовки</t>
  </si>
  <si>
    <t>Педагогическая профиль 1</t>
  </si>
  <si>
    <t>1266</t>
  </si>
  <si>
    <t>742</t>
  </si>
  <si>
    <t>46</t>
  </si>
  <si>
    <t>906</t>
  </si>
  <si>
    <t>Направление 44.03.05  -  Педагогическое образование</t>
  </si>
  <si>
    <t>О.В. Ельцова</t>
  </si>
  <si>
    <t>КПВ 1</t>
  </si>
  <si>
    <t>КПВ 2</t>
  </si>
  <si>
    <t>КПВ 3</t>
  </si>
  <si>
    <t>КПВ 4</t>
  </si>
  <si>
    <t>КПВ 5</t>
  </si>
  <si>
    <t>КПВ 6</t>
  </si>
  <si>
    <t>КПВ 7</t>
  </si>
  <si>
    <t>КПВ 8</t>
  </si>
  <si>
    <t>КПВ 9</t>
  </si>
  <si>
    <t>КПВ 10</t>
  </si>
  <si>
    <t>КПВ 11</t>
  </si>
  <si>
    <t>КПВ 12</t>
  </si>
  <si>
    <t>В.1.9</t>
  </si>
  <si>
    <t>В.1.9.1</t>
  </si>
  <si>
    <t>В.1.9.2</t>
  </si>
  <si>
    <t>В.1.9.3</t>
  </si>
  <si>
    <t>В.1.9.4</t>
  </si>
  <si>
    <t>В.1.9.5</t>
  </si>
  <si>
    <t>В.1.9.6</t>
  </si>
  <si>
    <t>В.1.9.7</t>
  </si>
  <si>
    <t>В.1.9.8</t>
  </si>
  <si>
    <t>В.1.9.9</t>
  </si>
  <si>
    <t>В.1.9.10</t>
  </si>
  <si>
    <t xml:space="preserve">Прикладной бакалавр </t>
  </si>
  <si>
    <t>(с двумя профилями)</t>
  </si>
  <si>
    <t>Прикладной бакалавриат</t>
  </si>
  <si>
    <t>Форма обучения: очная</t>
  </si>
  <si>
    <t>2.6.</t>
  </si>
  <si>
    <t>Первые дни ребенка в школе</t>
  </si>
  <si>
    <t>2.1.2.3</t>
  </si>
  <si>
    <t>Б3. Итоговая государственная аттестация</t>
  </si>
  <si>
    <t>Государственный экзамен по методике обучения русскому языку</t>
  </si>
  <si>
    <t>Государственный экзамен по Педагогике и методике начального образования</t>
  </si>
  <si>
    <t xml:space="preserve">Сводные данные по бюджету времени по циклам (в часах) </t>
  </si>
  <si>
    <t>Русский язык и культура  речи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</si>
</sst>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14"/>
      <name val="Arial Cyr"/>
      <family val="2"/>
    </font>
    <font>
      <b/>
      <sz val="8"/>
      <color indexed="57"/>
      <name val="Arial Cyr"/>
      <family val="2"/>
    </font>
    <font>
      <b/>
      <sz val="9"/>
      <name val="Arial Cyr"/>
      <family val="2"/>
    </font>
    <font>
      <sz val="8"/>
      <color indexed="2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/>
    </xf>
    <xf numFmtId="49" fontId="0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textRotation="90"/>
    </xf>
    <xf numFmtId="0" fontId="6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2" borderId="11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11" xfId="0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6" fillId="2" borderId="12" xfId="0" applyFont="1" applyFill="1" applyBorder="1" applyAlignment="1">
      <alignment/>
    </xf>
    <xf numFmtId="49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0" fontId="6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" borderId="11" xfId="0" applyFont="1" applyFill="1" applyBorder="1" applyAlignment="1">
      <alignment/>
    </xf>
    <xf numFmtId="0" fontId="15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10" fillId="0" borderId="0" xfId="0" applyNumberFormat="1" applyFont="1" applyFill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6" fillId="0" borderId="0" xfId="0" applyNumberFormat="1" applyFont="1" applyAlignment="1">
      <alignment horizontal="right"/>
    </xf>
    <xf numFmtId="0" fontId="6" fillId="5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0" fillId="4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 wrapText="1"/>
    </xf>
    <xf numFmtId="0" fontId="6" fillId="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16" fontId="6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16" fontId="6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zoomScaleSheetLayoutView="70" workbookViewId="0" topLeftCell="A1">
      <selection activeCell="AF87" sqref="AF87"/>
    </sheetView>
  </sheetViews>
  <sheetFormatPr defaultColWidth="9.00390625" defaultRowHeight="12.75"/>
  <cols>
    <col min="1" max="1" width="3.25390625" style="0" customWidth="1"/>
    <col min="2" max="2" width="2.625" style="0" customWidth="1"/>
    <col min="3" max="5" width="2.875" style="0" customWidth="1"/>
    <col min="6" max="9" width="2.75390625" style="0" customWidth="1"/>
    <col min="10" max="10" width="3.00390625" style="0" customWidth="1"/>
    <col min="11" max="11" width="2.75390625" style="0" customWidth="1"/>
    <col min="12" max="12" width="3.125" style="0" customWidth="1"/>
    <col min="13" max="14" width="2.875" style="0" customWidth="1"/>
    <col min="15" max="17" width="2.75390625" style="0" customWidth="1"/>
    <col min="18" max="18" width="2.875" style="0" customWidth="1"/>
    <col min="19" max="19" width="3.00390625" style="0" customWidth="1"/>
    <col min="20" max="20" width="2.75390625" style="0" customWidth="1"/>
    <col min="21" max="21" width="3.375" style="0" customWidth="1"/>
    <col min="22" max="22" width="2.75390625" style="0" customWidth="1"/>
    <col min="23" max="23" width="2.875" style="0" customWidth="1"/>
    <col min="24" max="25" width="3.00390625" style="0" customWidth="1"/>
    <col min="26" max="26" width="3.25390625" style="0" customWidth="1"/>
    <col min="27" max="27" width="2.875" style="0" customWidth="1"/>
    <col min="28" max="28" width="3.125" style="0" customWidth="1"/>
    <col min="29" max="29" width="8.125" style="0" customWidth="1"/>
    <col min="30" max="31" width="2.75390625" style="0" customWidth="1"/>
    <col min="32" max="32" width="2.875" style="0" customWidth="1"/>
    <col min="33" max="33" width="3.00390625" style="0" customWidth="1"/>
    <col min="34" max="36" width="2.875" style="0" customWidth="1"/>
    <col min="37" max="39" width="2.75390625" style="0" customWidth="1"/>
    <col min="40" max="40" width="2.875" style="0" customWidth="1"/>
    <col min="41" max="41" width="3.00390625" style="0" customWidth="1"/>
    <col min="42" max="42" width="2.875" style="0" customWidth="1"/>
    <col min="43" max="43" width="2.75390625" style="0" customWidth="1"/>
    <col min="44" max="44" width="2.875" style="0" customWidth="1"/>
    <col min="45" max="45" width="3.25390625" style="0" customWidth="1"/>
    <col min="46" max="46" width="2.75390625" style="0" customWidth="1"/>
    <col min="47" max="47" width="3.00390625" style="0" customWidth="1"/>
    <col min="48" max="48" width="2.75390625" style="0" customWidth="1"/>
    <col min="49" max="49" width="2.875" style="0" customWidth="1"/>
  </cols>
  <sheetData>
    <row r="1" spans="1:49" ht="12.7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48" t="s">
        <v>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 t="s">
        <v>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 t="s">
        <v>4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3" t="s">
        <v>5</v>
      </c>
      <c r="B6" s="3"/>
      <c r="C6" s="3"/>
      <c r="D6" s="4"/>
      <c r="E6" s="4"/>
      <c r="F6" s="4"/>
      <c r="G6" s="4"/>
      <c r="H6" s="3" t="s">
        <v>6</v>
      </c>
      <c r="J6" s="3"/>
      <c r="K6" s="3"/>
      <c r="L6" s="2"/>
      <c r="M6" s="2"/>
      <c r="N6" s="2"/>
      <c r="O6" s="2"/>
      <c r="P6" s="2"/>
      <c r="Q6" s="2"/>
      <c r="R6" s="3" t="s">
        <v>7</v>
      </c>
      <c r="V6" s="5" t="s">
        <v>8</v>
      </c>
      <c r="W6" s="5"/>
      <c r="X6" s="5"/>
      <c r="Y6" s="3" t="s">
        <v>9</v>
      </c>
      <c r="Z6" s="6"/>
      <c r="AA6" s="6"/>
      <c r="AC6" s="2"/>
      <c r="AD6" s="2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6"/>
      <c r="B8" s="6"/>
      <c r="C8" s="6"/>
      <c r="D8" s="7"/>
      <c r="E8" s="5"/>
      <c r="F8" s="5"/>
      <c r="G8" s="5"/>
      <c r="H8" s="5"/>
      <c r="I8" s="5"/>
      <c r="J8" s="8" t="s">
        <v>10</v>
      </c>
      <c r="L8" s="2"/>
      <c r="M8" s="2"/>
      <c r="N8" s="2"/>
      <c r="P8" s="2"/>
      <c r="Q8" s="2"/>
      <c r="R8" s="2"/>
      <c r="S8" s="2"/>
      <c r="T8" s="2"/>
      <c r="U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2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V9" t="s">
        <v>11</v>
      </c>
    </row>
    <row r="10" spans="1:27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t="s">
        <v>12</v>
      </c>
      <c r="V10" s="7"/>
      <c r="W10" s="7"/>
      <c r="X10" s="7"/>
      <c r="Y10" s="7"/>
      <c r="Z10" s="7"/>
      <c r="AA10" t="s">
        <v>13</v>
      </c>
    </row>
    <row r="11" spans="12:27" ht="12.75">
      <c r="L11" t="s">
        <v>14</v>
      </c>
      <c r="V11" s="7"/>
      <c r="W11" s="10"/>
      <c r="X11" s="10"/>
      <c r="Y11" s="10"/>
      <c r="Z11" s="10"/>
      <c r="AA11" t="s">
        <v>384</v>
      </c>
    </row>
    <row r="12" spans="12:27" ht="12.75">
      <c r="L12" t="s">
        <v>16</v>
      </c>
      <c r="V12" s="10"/>
      <c r="W12" s="7"/>
      <c r="X12" s="7"/>
      <c r="Y12" s="7"/>
      <c r="Z12" s="7"/>
      <c r="AA12" t="s">
        <v>17</v>
      </c>
    </row>
    <row r="13" spans="22:26" ht="12.75">
      <c r="V13" s="9"/>
      <c r="W13" s="9"/>
      <c r="X13" s="9"/>
      <c r="Y13" s="9"/>
      <c r="Z13" s="9"/>
    </row>
    <row r="14" spans="22:26" ht="12.75">
      <c r="V14" s="9"/>
      <c r="W14" s="9"/>
      <c r="X14" s="9"/>
      <c r="Y14" s="9"/>
      <c r="Z14" s="9"/>
    </row>
    <row r="15" spans="22:26" ht="12.75">
      <c r="V15" s="9"/>
      <c r="W15" s="9"/>
      <c r="X15" s="9"/>
      <c r="Y15" s="9"/>
      <c r="Z15" s="9"/>
    </row>
    <row r="16" ht="12.75">
      <c r="A16" s="11"/>
    </row>
    <row r="17" spans="1:22" ht="12.75">
      <c r="A17" s="11"/>
      <c r="K17" s="249" t="s">
        <v>18</v>
      </c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</row>
    <row r="18" spans="1:4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2.75">
      <c r="B19" s="221" t="s">
        <v>383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2.75">
      <c r="B20" s="15"/>
      <c r="C20" s="15"/>
      <c r="D20" s="15"/>
      <c r="E20" s="15"/>
      <c r="F20" s="221" t="s">
        <v>409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15"/>
      <c r="X20" s="15"/>
      <c r="Y20" s="15"/>
      <c r="Z20" s="1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22" ht="12.75">
      <c r="A22" s="9"/>
      <c r="B22" s="9"/>
      <c r="C22" s="9"/>
      <c r="D22" s="9"/>
      <c r="E22" s="9"/>
      <c r="F22" s="9"/>
      <c r="G22" s="222" t="s">
        <v>410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</row>
    <row r="23" spans="1:16" ht="12.75">
      <c r="A23" s="6"/>
      <c r="B23" s="3" t="s">
        <v>19</v>
      </c>
      <c r="C23" s="9"/>
      <c r="D23" s="9"/>
      <c r="E23" s="9"/>
      <c r="F23" s="9"/>
      <c r="G23" s="9"/>
      <c r="H23" s="9"/>
      <c r="I23" s="9"/>
      <c r="J23" s="9"/>
      <c r="K23" s="9"/>
      <c r="P23" s="3" t="s">
        <v>20</v>
      </c>
    </row>
    <row r="24" spans="2:16" ht="12.75">
      <c r="B24" s="3" t="s">
        <v>21</v>
      </c>
      <c r="P24" s="205" t="s">
        <v>408</v>
      </c>
    </row>
    <row r="25" spans="2:18" ht="12.75">
      <c r="B25" s="3"/>
      <c r="P25" s="12" t="s">
        <v>22</v>
      </c>
      <c r="Q25" s="13"/>
      <c r="R25" s="13"/>
    </row>
    <row r="26" spans="2:19" ht="12.75">
      <c r="B26" s="3"/>
      <c r="P26" s="12" t="s">
        <v>23</v>
      </c>
      <c r="Q26" s="13"/>
      <c r="R26" s="13"/>
      <c r="S26" s="13"/>
    </row>
    <row r="27" spans="2:26" ht="12.75">
      <c r="B27" s="3"/>
      <c r="P27" s="249" t="s">
        <v>24</v>
      </c>
      <c r="Q27" s="249"/>
      <c r="R27" s="249"/>
      <c r="S27" s="249"/>
      <c r="T27" s="249"/>
      <c r="U27" s="249"/>
      <c r="V27" s="249"/>
      <c r="W27" s="249"/>
      <c r="X27" s="249"/>
      <c r="Y27" s="249"/>
      <c r="Z27" s="249"/>
    </row>
    <row r="28" spans="2:26" ht="12.75">
      <c r="B28" s="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6:23" ht="12.75">
      <c r="P29" s="287" t="s">
        <v>25</v>
      </c>
      <c r="Q29" s="287"/>
      <c r="R29" s="287"/>
      <c r="S29" s="287"/>
      <c r="T29" s="287"/>
      <c r="U29" s="287"/>
      <c r="V29" s="287"/>
      <c r="W29" s="287"/>
    </row>
    <row r="30" spans="16:23" ht="12.75">
      <c r="P30" s="192" t="s">
        <v>411</v>
      </c>
      <c r="Q30" s="192"/>
      <c r="R30" s="192"/>
      <c r="S30" s="192"/>
      <c r="T30" s="192"/>
      <c r="U30" s="192"/>
      <c r="V30" s="192"/>
      <c r="W30" s="206"/>
    </row>
    <row r="31" spans="16:23" ht="12.75">
      <c r="P31" s="3"/>
      <c r="Q31" s="3"/>
      <c r="R31" s="3"/>
      <c r="S31" s="3"/>
      <c r="T31" s="3"/>
      <c r="U31" s="3"/>
      <c r="V31" s="3"/>
      <c r="W31" s="3"/>
    </row>
    <row r="32" ht="12.75">
      <c r="A32" s="13" t="s">
        <v>26</v>
      </c>
    </row>
    <row r="33" ht="12.75">
      <c r="A33" s="13"/>
    </row>
    <row r="34" spans="1:27" ht="12.75" customHeight="1">
      <c r="A34" s="223" t="s">
        <v>27</v>
      </c>
      <c r="B34" s="224" t="s">
        <v>28</v>
      </c>
      <c r="C34" s="224"/>
      <c r="D34" s="224"/>
      <c r="E34" s="224"/>
      <c r="F34" s="225" t="s">
        <v>29</v>
      </c>
      <c r="G34" s="224" t="s">
        <v>30</v>
      </c>
      <c r="H34" s="224"/>
      <c r="I34" s="224"/>
      <c r="J34" s="225" t="s">
        <v>31</v>
      </c>
      <c r="K34" s="224" t="s">
        <v>32</v>
      </c>
      <c r="L34" s="224"/>
      <c r="M34" s="224"/>
      <c r="N34" s="224"/>
      <c r="O34" s="224" t="s">
        <v>33</v>
      </c>
      <c r="P34" s="224"/>
      <c r="Q34" s="224"/>
      <c r="R34" s="224"/>
      <c r="S34" s="225" t="s">
        <v>34</v>
      </c>
      <c r="T34" s="224" t="s">
        <v>35</v>
      </c>
      <c r="U34" s="224"/>
      <c r="V34" s="224"/>
      <c r="W34" s="225" t="s">
        <v>36</v>
      </c>
      <c r="X34" s="224" t="s">
        <v>37</v>
      </c>
      <c r="Y34" s="224"/>
      <c r="Z34" s="224"/>
      <c r="AA34" s="225" t="s">
        <v>38</v>
      </c>
    </row>
    <row r="35" spans="1:27" ht="12.75" customHeight="1">
      <c r="A35" s="223"/>
      <c r="B35" s="224"/>
      <c r="C35" s="224"/>
      <c r="D35" s="224"/>
      <c r="E35" s="224"/>
      <c r="F35" s="225"/>
      <c r="G35" s="224"/>
      <c r="H35" s="224"/>
      <c r="I35" s="224"/>
      <c r="J35" s="225"/>
      <c r="K35" s="224"/>
      <c r="L35" s="224"/>
      <c r="M35" s="224"/>
      <c r="N35" s="224"/>
      <c r="O35" s="224"/>
      <c r="P35" s="224"/>
      <c r="Q35" s="224"/>
      <c r="R35" s="224"/>
      <c r="S35" s="225"/>
      <c r="T35" s="224"/>
      <c r="U35" s="224"/>
      <c r="V35" s="224"/>
      <c r="W35" s="225"/>
      <c r="X35" s="224"/>
      <c r="Y35" s="224"/>
      <c r="Z35" s="224"/>
      <c r="AA35" s="225"/>
    </row>
    <row r="36" spans="1:27" ht="12.75" customHeight="1">
      <c r="A36" s="223"/>
      <c r="B36" s="225" t="s">
        <v>39</v>
      </c>
      <c r="C36" s="225" t="s">
        <v>40</v>
      </c>
      <c r="D36" s="225" t="s">
        <v>41</v>
      </c>
      <c r="E36" s="225" t="s">
        <v>42</v>
      </c>
      <c r="F36" s="225"/>
      <c r="G36" s="225" t="s">
        <v>43</v>
      </c>
      <c r="H36" s="225" t="s">
        <v>44</v>
      </c>
      <c r="I36" s="225" t="s">
        <v>45</v>
      </c>
      <c r="J36" s="225"/>
      <c r="K36" s="225" t="s">
        <v>46</v>
      </c>
      <c r="L36" s="225" t="s">
        <v>47</v>
      </c>
      <c r="M36" s="225" t="s">
        <v>48</v>
      </c>
      <c r="N36" s="225" t="s">
        <v>49</v>
      </c>
      <c r="O36" s="225" t="s">
        <v>50</v>
      </c>
      <c r="P36" s="225" t="s">
        <v>40</v>
      </c>
      <c r="Q36" s="225" t="s">
        <v>41</v>
      </c>
      <c r="R36" s="225" t="s">
        <v>42</v>
      </c>
      <c r="S36" s="225"/>
      <c r="T36" s="225" t="s">
        <v>51</v>
      </c>
      <c r="U36" s="225" t="s">
        <v>52</v>
      </c>
      <c r="V36" s="225" t="s">
        <v>53</v>
      </c>
      <c r="W36" s="225"/>
      <c r="X36" s="225" t="s">
        <v>54</v>
      </c>
      <c r="Y36" s="225" t="s">
        <v>55</v>
      </c>
      <c r="Z36" s="225" t="s">
        <v>56</v>
      </c>
      <c r="AA36" s="225"/>
    </row>
    <row r="37" spans="1:27" ht="12.75">
      <c r="A37" s="223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</row>
    <row r="38" spans="1:27" ht="12.75">
      <c r="A38" s="16" t="s">
        <v>57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 t="s">
        <v>58</v>
      </c>
      <c r="U38" s="18" t="s">
        <v>58</v>
      </c>
      <c r="V38" s="18" t="s">
        <v>58</v>
      </c>
      <c r="W38" s="18" t="s">
        <v>59</v>
      </c>
      <c r="X38" s="18" t="s">
        <v>59</v>
      </c>
      <c r="Y38" s="18"/>
      <c r="Z38" s="17"/>
      <c r="AA38" s="17"/>
    </row>
    <row r="39" spans="1:27" ht="12.75">
      <c r="A39" s="16" t="s">
        <v>60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6"/>
      <c r="M39" s="16"/>
      <c r="N39" s="17"/>
      <c r="O39" s="17"/>
      <c r="P39" s="17"/>
      <c r="Q39" s="17"/>
      <c r="R39" s="17"/>
      <c r="S39" s="17"/>
      <c r="T39" s="18" t="s">
        <v>58</v>
      </c>
      <c r="U39" s="18" t="s">
        <v>58</v>
      </c>
      <c r="V39" s="18" t="s">
        <v>58</v>
      </c>
      <c r="W39" s="18" t="s">
        <v>59</v>
      </c>
      <c r="X39" s="18" t="s">
        <v>59</v>
      </c>
      <c r="Y39" s="17"/>
      <c r="Z39" s="17"/>
      <c r="AA39" s="17"/>
    </row>
    <row r="40" spans="1:27" ht="12.75">
      <c r="A40" s="16" t="s">
        <v>61</v>
      </c>
      <c r="B40" s="17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6"/>
      <c r="N40" s="16"/>
      <c r="O40" s="17"/>
      <c r="P40" s="17"/>
      <c r="Q40" s="17"/>
      <c r="R40" s="17"/>
      <c r="S40" s="17"/>
      <c r="T40" s="18" t="s">
        <v>58</v>
      </c>
      <c r="U40" s="18" t="s">
        <v>58</v>
      </c>
      <c r="V40" s="18" t="s">
        <v>58</v>
      </c>
      <c r="W40" s="18" t="s">
        <v>59</v>
      </c>
      <c r="X40" s="18" t="s">
        <v>59</v>
      </c>
      <c r="Z40" s="16"/>
      <c r="AA40" s="19"/>
    </row>
    <row r="41" spans="1:28" ht="12.75">
      <c r="A41" s="16" t="s">
        <v>62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6" t="s">
        <v>63</v>
      </c>
      <c r="M41" s="16" t="s">
        <v>63</v>
      </c>
      <c r="N41" s="16" t="s">
        <v>63</v>
      </c>
      <c r="O41" s="16" t="s">
        <v>63</v>
      </c>
      <c r="P41" s="16" t="s">
        <v>63</v>
      </c>
      <c r="Q41" s="16" t="s">
        <v>63</v>
      </c>
      <c r="R41" s="20"/>
      <c r="S41" s="20"/>
      <c r="T41" s="18" t="s">
        <v>58</v>
      </c>
      <c r="U41" s="18" t="s">
        <v>58</v>
      </c>
      <c r="V41" s="18" t="s">
        <v>58</v>
      </c>
      <c r="W41" s="18" t="s">
        <v>59</v>
      </c>
      <c r="X41" s="18" t="s">
        <v>59</v>
      </c>
      <c r="Y41" s="16" t="s">
        <v>63</v>
      </c>
      <c r="Z41" s="16" t="s">
        <v>63</v>
      </c>
      <c r="AA41" s="16" t="s">
        <v>63</v>
      </c>
      <c r="AB41" s="2"/>
    </row>
    <row r="42" spans="1:27" ht="12.75">
      <c r="A42" s="16" t="s">
        <v>64</v>
      </c>
      <c r="B42" s="16" t="s">
        <v>63</v>
      </c>
      <c r="C42" s="16" t="s">
        <v>63</v>
      </c>
      <c r="D42" s="16" t="s">
        <v>63</v>
      </c>
      <c r="E42" s="16" t="s">
        <v>63</v>
      </c>
      <c r="F42" s="16" t="s">
        <v>63</v>
      </c>
      <c r="G42" s="16" t="s">
        <v>63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8" t="s">
        <v>58</v>
      </c>
      <c r="U42" s="18" t="s">
        <v>58</v>
      </c>
      <c r="V42" s="18" t="s">
        <v>58</v>
      </c>
      <c r="W42" s="18" t="s">
        <v>59</v>
      </c>
      <c r="X42" s="18" t="s">
        <v>59</v>
      </c>
      <c r="Y42" s="17"/>
      <c r="Z42" s="17"/>
      <c r="AA42" s="17"/>
    </row>
    <row r="44" spans="1:27" ht="12.75" customHeight="1">
      <c r="A44" s="223" t="s">
        <v>27</v>
      </c>
      <c r="B44" s="224" t="s">
        <v>65</v>
      </c>
      <c r="C44" s="224"/>
      <c r="D44" s="224"/>
      <c r="E44" s="224"/>
      <c r="F44" s="225" t="s">
        <v>66</v>
      </c>
      <c r="G44" s="224" t="s">
        <v>67</v>
      </c>
      <c r="H44" s="224"/>
      <c r="I44" s="224"/>
      <c r="J44" s="225" t="s">
        <v>68</v>
      </c>
      <c r="K44" s="224" t="s">
        <v>69</v>
      </c>
      <c r="L44" s="224"/>
      <c r="M44" s="224"/>
      <c r="N44" s="224"/>
      <c r="O44" s="224" t="s">
        <v>70</v>
      </c>
      <c r="P44" s="224"/>
      <c r="Q44" s="224"/>
      <c r="R44" s="224"/>
      <c r="S44" s="225" t="s">
        <v>71</v>
      </c>
      <c r="T44" s="224" t="s">
        <v>72</v>
      </c>
      <c r="U44" s="224"/>
      <c r="V44" s="224"/>
      <c r="W44" s="225" t="s">
        <v>73</v>
      </c>
      <c r="X44" s="224" t="s">
        <v>74</v>
      </c>
      <c r="Y44" s="224"/>
      <c r="Z44" s="224"/>
      <c r="AA44" s="224"/>
    </row>
    <row r="45" spans="1:27" ht="12.75">
      <c r="A45" s="223"/>
      <c r="B45" s="224"/>
      <c r="C45" s="224"/>
      <c r="D45" s="224"/>
      <c r="E45" s="224"/>
      <c r="F45" s="225"/>
      <c r="G45" s="224"/>
      <c r="H45" s="224"/>
      <c r="I45" s="224"/>
      <c r="J45" s="225"/>
      <c r="K45" s="224"/>
      <c r="L45" s="224"/>
      <c r="M45" s="224"/>
      <c r="N45" s="224"/>
      <c r="O45" s="224"/>
      <c r="P45" s="224"/>
      <c r="Q45" s="224"/>
      <c r="R45" s="224"/>
      <c r="S45" s="225"/>
      <c r="T45" s="224"/>
      <c r="U45" s="224"/>
      <c r="V45" s="224"/>
      <c r="W45" s="225"/>
      <c r="X45" s="224"/>
      <c r="Y45" s="224"/>
      <c r="Z45" s="224"/>
      <c r="AA45" s="224"/>
    </row>
    <row r="46" spans="1:27" ht="12.75" customHeight="1">
      <c r="A46" s="223"/>
      <c r="B46" s="225" t="s">
        <v>54</v>
      </c>
      <c r="C46" s="225" t="s">
        <v>55</v>
      </c>
      <c r="D46" s="225" t="s">
        <v>56</v>
      </c>
      <c r="E46" s="226" t="s">
        <v>75</v>
      </c>
      <c r="F46" s="225"/>
      <c r="G46" s="225" t="s">
        <v>43</v>
      </c>
      <c r="H46" s="225" t="s">
        <v>44</v>
      </c>
      <c r="I46" s="225" t="s">
        <v>45</v>
      </c>
      <c r="J46" s="225"/>
      <c r="K46" s="225" t="s">
        <v>76</v>
      </c>
      <c r="L46" s="225" t="s">
        <v>77</v>
      </c>
      <c r="M46" s="225" t="s">
        <v>78</v>
      </c>
      <c r="N46" s="225" t="s">
        <v>79</v>
      </c>
      <c r="O46" s="225" t="s">
        <v>39</v>
      </c>
      <c r="P46" s="225" t="s">
        <v>40</v>
      </c>
      <c r="Q46" s="225" t="s">
        <v>41</v>
      </c>
      <c r="R46" s="225" t="s">
        <v>42</v>
      </c>
      <c r="S46" s="225"/>
      <c r="T46" s="225" t="s">
        <v>43</v>
      </c>
      <c r="U46" s="225" t="s">
        <v>44</v>
      </c>
      <c r="V46" s="225" t="s">
        <v>45</v>
      </c>
      <c r="W46" s="225"/>
      <c r="X46" s="225" t="s">
        <v>54</v>
      </c>
      <c r="Y46" s="225" t="s">
        <v>55</v>
      </c>
      <c r="Z46" s="225" t="s">
        <v>56</v>
      </c>
      <c r="AA46" s="225" t="s">
        <v>80</v>
      </c>
    </row>
    <row r="47" spans="1:27" ht="12.75">
      <c r="A47" s="223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</row>
    <row r="48" spans="1:27" ht="12.7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 t="s">
        <v>63</v>
      </c>
      <c r="O48" s="16" t="s">
        <v>63</v>
      </c>
      <c r="P48" s="17"/>
      <c r="Q48" s="18" t="s">
        <v>58</v>
      </c>
      <c r="R48" s="18" t="s">
        <v>58</v>
      </c>
      <c r="S48" s="18" t="s">
        <v>58</v>
      </c>
      <c r="T48" s="18" t="s">
        <v>59</v>
      </c>
      <c r="U48" s="18" t="s">
        <v>59</v>
      </c>
      <c r="V48" s="18" t="s">
        <v>59</v>
      </c>
      <c r="W48" s="18" t="s">
        <v>59</v>
      </c>
      <c r="X48" s="18" t="s">
        <v>59</v>
      </c>
      <c r="Y48" s="18" t="s">
        <v>59</v>
      </c>
      <c r="Z48" s="18" t="s">
        <v>59</v>
      </c>
      <c r="AA48" s="18" t="s">
        <v>59</v>
      </c>
    </row>
    <row r="49" spans="1:27" ht="12.75">
      <c r="A49" s="16" t="s">
        <v>60</v>
      </c>
      <c r="B49" s="17"/>
      <c r="C49" s="17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17"/>
      <c r="Q49" s="18" t="s">
        <v>58</v>
      </c>
      <c r="R49" s="18" t="s">
        <v>58</v>
      </c>
      <c r="S49" s="18" t="s">
        <v>58</v>
      </c>
      <c r="T49" s="18" t="s">
        <v>59</v>
      </c>
      <c r="U49" s="18" t="s">
        <v>59</v>
      </c>
      <c r="V49" s="18" t="s">
        <v>59</v>
      </c>
      <c r="W49" s="18" t="s">
        <v>59</v>
      </c>
      <c r="X49" s="18" t="s">
        <v>59</v>
      </c>
      <c r="Y49" s="18" t="s">
        <v>59</v>
      </c>
      <c r="Z49" s="18" t="s">
        <v>59</v>
      </c>
      <c r="AA49" s="18" t="s">
        <v>59</v>
      </c>
    </row>
    <row r="50" spans="1:27" ht="12.75">
      <c r="A50" s="16" t="s">
        <v>61</v>
      </c>
      <c r="B50" s="16"/>
      <c r="C50" s="16"/>
      <c r="D50" s="16"/>
      <c r="E50" s="17" t="s">
        <v>81</v>
      </c>
      <c r="F50" s="17"/>
      <c r="G50" s="17"/>
      <c r="H50" s="17"/>
      <c r="I50" s="17"/>
      <c r="J50" s="17"/>
      <c r="K50" s="17"/>
      <c r="L50" s="17"/>
      <c r="M50" s="20"/>
      <c r="N50" s="18" t="s">
        <v>58</v>
      </c>
      <c r="O50" s="18" t="s">
        <v>58</v>
      </c>
      <c r="P50" s="16" t="s">
        <v>63</v>
      </c>
      <c r="Q50" s="16" t="s">
        <v>63</v>
      </c>
      <c r="R50" s="16" t="s">
        <v>63</v>
      </c>
      <c r="S50" s="16" t="s">
        <v>63</v>
      </c>
      <c r="T50" s="18" t="s">
        <v>59</v>
      </c>
      <c r="U50" s="18" t="s">
        <v>59</v>
      </c>
      <c r="V50" s="18" t="s">
        <v>59</v>
      </c>
      <c r="W50" s="18" t="s">
        <v>59</v>
      </c>
      <c r="X50" s="18" t="s">
        <v>59</v>
      </c>
      <c r="Y50" s="18" t="s">
        <v>59</v>
      </c>
      <c r="Z50" s="18" t="s">
        <v>59</v>
      </c>
      <c r="AA50" s="18" t="s">
        <v>59</v>
      </c>
    </row>
    <row r="51" spans="1:27" ht="12.75">
      <c r="A51" s="16" t="s">
        <v>62</v>
      </c>
      <c r="B51" s="16" t="s">
        <v>63</v>
      </c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Q51" s="18"/>
      <c r="R51" s="18" t="s">
        <v>58</v>
      </c>
      <c r="S51" s="18" t="s">
        <v>58</v>
      </c>
      <c r="T51" s="18" t="s">
        <v>59</v>
      </c>
      <c r="U51" s="18" t="s">
        <v>59</v>
      </c>
      <c r="V51" s="18" t="s">
        <v>59</v>
      </c>
      <c r="W51" s="18" t="s">
        <v>59</v>
      </c>
      <c r="X51" s="18" t="s">
        <v>59</v>
      </c>
      <c r="Y51" s="18" t="s">
        <v>59</v>
      </c>
      <c r="Z51" s="18" t="s">
        <v>59</v>
      </c>
      <c r="AA51" s="18" t="s">
        <v>59</v>
      </c>
    </row>
    <row r="52" spans="1:27" ht="12.75">
      <c r="A52" s="16" t="s">
        <v>64</v>
      </c>
      <c r="B52" s="17"/>
      <c r="C52" s="17"/>
      <c r="D52" s="17"/>
      <c r="E52" s="17"/>
      <c r="F52" s="17"/>
      <c r="G52" s="17"/>
      <c r="H52" s="21"/>
      <c r="I52" s="21"/>
      <c r="J52" s="17"/>
      <c r="K52" s="17"/>
      <c r="L52" s="18" t="s">
        <v>58</v>
      </c>
      <c r="M52" s="18" t="s">
        <v>58</v>
      </c>
      <c r="N52" s="18" t="s">
        <v>82</v>
      </c>
      <c r="O52" s="18" t="s">
        <v>82</v>
      </c>
      <c r="P52" s="18" t="s">
        <v>82</v>
      </c>
      <c r="Q52" s="18" t="s">
        <v>82</v>
      </c>
      <c r="R52" s="18" t="s">
        <v>82</v>
      </c>
      <c r="S52" s="18" t="s">
        <v>82</v>
      </c>
      <c r="T52" s="18" t="s">
        <v>59</v>
      </c>
      <c r="U52" s="18" t="s">
        <v>59</v>
      </c>
      <c r="V52" s="18" t="s">
        <v>59</v>
      </c>
      <c r="W52" s="18" t="s">
        <v>59</v>
      </c>
      <c r="X52" s="18" t="s">
        <v>59</v>
      </c>
      <c r="Y52" s="18" t="s">
        <v>59</v>
      </c>
      <c r="Z52" s="18" t="s">
        <v>59</v>
      </c>
      <c r="AA52" s="18" t="s">
        <v>59</v>
      </c>
    </row>
    <row r="54" ht="12.75">
      <c r="A54" t="s">
        <v>83</v>
      </c>
    </row>
    <row r="55" spans="1:23" ht="12.75">
      <c r="A55" s="22" t="s">
        <v>84</v>
      </c>
      <c r="B55" s="23"/>
      <c r="C55" s="23"/>
      <c r="D55" s="24"/>
      <c r="E55" s="25" t="s">
        <v>85</v>
      </c>
      <c r="F55" s="23"/>
      <c r="G55" s="23"/>
      <c r="H55" s="23"/>
      <c r="I55" s="26" t="s">
        <v>58</v>
      </c>
      <c r="J55" s="25" t="s">
        <v>86</v>
      </c>
      <c r="K55" s="23"/>
      <c r="L55" s="23"/>
      <c r="M55" s="27" t="s">
        <v>63</v>
      </c>
      <c r="N55" s="28" t="s">
        <v>87</v>
      </c>
      <c r="O55" s="29"/>
      <c r="P55" s="23"/>
      <c r="Q55" s="23"/>
      <c r="R55" s="27" t="s">
        <v>82</v>
      </c>
      <c r="S55" s="25" t="s">
        <v>88</v>
      </c>
      <c r="T55" s="23"/>
      <c r="U55" s="23"/>
      <c r="V55" s="212" t="s">
        <v>59</v>
      </c>
      <c r="W55" s="30"/>
    </row>
    <row r="56" spans="1:23" ht="12.75">
      <c r="A56" s="31" t="s">
        <v>89</v>
      </c>
      <c r="B56" s="7"/>
      <c r="C56" s="7"/>
      <c r="D56" s="32"/>
      <c r="E56" s="33" t="s">
        <v>90</v>
      </c>
      <c r="F56" s="7"/>
      <c r="G56" s="7"/>
      <c r="H56" s="7"/>
      <c r="I56" s="34"/>
      <c r="J56" s="33"/>
      <c r="K56" s="7"/>
      <c r="L56" s="7"/>
      <c r="M56" s="35"/>
      <c r="N56" s="36" t="s">
        <v>91</v>
      </c>
      <c r="O56" s="7"/>
      <c r="P56" s="7"/>
      <c r="Q56" s="7"/>
      <c r="R56" s="35"/>
      <c r="S56" s="7"/>
      <c r="T56" s="7"/>
      <c r="U56" s="7"/>
      <c r="V56" s="212"/>
      <c r="W56" s="30"/>
    </row>
    <row r="57" spans="2:28" ht="12.75">
      <c r="B57" s="37"/>
      <c r="C57" s="9"/>
      <c r="D57" s="9"/>
      <c r="E57" s="6"/>
      <c r="F57" s="37"/>
      <c r="G57" s="9"/>
      <c r="H57" s="9"/>
      <c r="I57" s="9"/>
      <c r="J57" s="38"/>
      <c r="K57" s="37"/>
      <c r="L57" s="9"/>
      <c r="M57" s="9"/>
      <c r="N57" s="39"/>
      <c r="O57" s="40"/>
      <c r="P57" s="37"/>
      <c r="Q57" s="9"/>
      <c r="R57" s="9"/>
      <c r="S57" s="39"/>
      <c r="T57" s="40"/>
      <c r="U57" s="9"/>
      <c r="V57" s="9"/>
      <c r="W57" s="9"/>
      <c r="X57" s="39"/>
      <c r="Y57" s="9"/>
      <c r="Z57" s="9"/>
      <c r="AA57" s="9"/>
      <c r="AB57" s="39"/>
    </row>
    <row r="58" spans="2:28" ht="12.75">
      <c r="B58" s="37"/>
      <c r="C58" s="9"/>
      <c r="D58" s="9"/>
      <c r="E58" s="6"/>
      <c r="F58" s="37"/>
      <c r="G58" s="9"/>
      <c r="H58" s="9"/>
      <c r="I58" s="9"/>
      <c r="J58" s="38"/>
      <c r="K58" s="37"/>
      <c r="L58" s="9"/>
      <c r="M58" s="9"/>
      <c r="N58" s="39"/>
      <c r="O58" s="40"/>
      <c r="P58" s="37"/>
      <c r="Q58" s="9"/>
      <c r="R58" s="9"/>
      <c r="S58" s="39"/>
      <c r="T58" s="40"/>
      <c r="U58" s="9"/>
      <c r="V58" s="9"/>
      <c r="W58" s="9"/>
      <c r="X58" s="39"/>
      <c r="Y58" s="9"/>
      <c r="Z58" s="9"/>
      <c r="AA58" s="9"/>
      <c r="AB58" s="39"/>
    </row>
    <row r="59" spans="2:28" ht="12.75">
      <c r="B59" s="37"/>
      <c r="C59" s="9"/>
      <c r="D59" s="9"/>
      <c r="E59" s="6"/>
      <c r="F59" s="37"/>
      <c r="G59" s="9"/>
      <c r="H59" s="9"/>
      <c r="I59" s="9"/>
      <c r="J59" s="38"/>
      <c r="K59" s="37"/>
      <c r="L59" s="9"/>
      <c r="M59" s="9"/>
      <c r="N59" s="39"/>
      <c r="O59" s="40"/>
      <c r="P59" s="37"/>
      <c r="Q59" s="9"/>
      <c r="R59" s="9"/>
      <c r="S59" s="39"/>
      <c r="T59" s="40"/>
      <c r="U59" s="9"/>
      <c r="V59" s="9"/>
      <c r="W59" s="9"/>
      <c r="X59" s="39"/>
      <c r="Y59" s="9"/>
      <c r="Z59" s="9"/>
      <c r="AA59" s="9"/>
      <c r="AB59" s="39"/>
    </row>
    <row r="60" spans="1:23" ht="12.75">
      <c r="A60" s="219" t="s">
        <v>60</v>
      </c>
      <c r="B60" s="13" t="s">
        <v>92</v>
      </c>
      <c r="C60" s="13"/>
      <c r="D60" s="13"/>
      <c r="E60" s="13"/>
      <c r="F60" s="41"/>
      <c r="G60" s="38"/>
      <c r="H60" s="13"/>
      <c r="I60" s="13"/>
      <c r="J60" s="13"/>
      <c r="K60" s="38"/>
      <c r="L60" s="13"/>
      <c r="M60" s="13"/>
      <c r="N60" s="39"/>
      <c r="R60" s="39"/>
      <c r="S60" s="42"/>
      <c r="W60" s="39"/>
    </row>
    <row r="61" spans="1:29" ht="12.75">
      <c r="A61" s="43"/>
      <c r="B61" s="213" t="s">
        <v>93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24" t="s">
        <v>94</v>
      </c>
      <c r="O61" s="224"/>
      <c r="P61" s="224" t="s">
        <v>95</v>
      </c>
      <c r="Q61" s="224"/>
      <c r="R61" s="214" t="s">
        <v>96</v>
      </c>
      <c r="S61" s="214"/>
      <c r="T61" s="21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12.75">
      <c r="A62" s="45">
        <v>1</v>
      </c>
      <c r="B62" s="213" t="s">
        <v>97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24"/>
      <c r="O62" s="224"/>
      <c r="P62" s="215">
        <v>2</v>
      </c>
      <c r="Q62" s="215"/>
      <c r="R62" s="216">
        <v>3</v>
      </c>
      <c r="S62" s="216"/>
      <c r="T62" s="216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ht="12.75">
      <c r="A63" s="46" t="s">
        <v>98</v>
      </c>
      <c r="B63" s="217" t="s">
        <v>99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24">
        <v>2</v>
      </c>
      <c r="O63" s="224"/>
      <c r="P63" s="224">
        <v>2</v>
      </c>
      <c r="Q63" s="224"/>
      <c r="R63" s="212">
        <v>3</v>
      </c>
      <c r="S63" s="212"/>
      <c r="T63" s="212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ht="25.5" customHeight="1">
      <c r="A64" s="45">
        <v>2</v>
      </c>
      <c r="B64" s="218" t="s">
        <v>100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24"/>
      <c r="O64" s="224"/>
      <c r="P64" s="208">
        <v>20</v>
      </c>
      <c r="Q64" s="208"/>
      <c r="R64" s="208">
        <v>30</v>
      </c>
      <c r="S64" s="208"/>
      <c r="T64" s="20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ht="12.75">
      <c r="A65" s="46" t="s">
        <v>101</v>
      </c>
      <c r="B65" s="217" t="s">
        <v>102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24">
        <v>6</v>
      </c>
      <c r="O65" s="224"/>
      <c r="P65" s="224">
        <v>4</v>
      </c>
      <c r="Q65" s="224"/>
      <c r="R65" s="224">
        <v>6</v>
      </c>
      <c r="S65" s="224"/>
      <c r="T65" s="224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2.75">
      <c r="A66" s="46" t="s">
        <v>103</v>
      </c>
      <c r="B66" s="209" t="s">
        <v>104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24">
        <v>7</v>
      </c>
      <c r="O66" s="224"/>
      <c r="P66" s="224">
        <v>4</v>
      </c>
      <c r="Q66" s="224"/>
      <c r="R66" s="224">
        <v>6</v>
      </c>
      <c r="S66" s="224"/>
      <c r="T66" s="224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12.75">
      <c r="A67" s="46" t="s">
        <v>105</v>
      </c>
      <c r="B67" s="217" t="s">
        <v>106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24">
        <v>7</v>
      </c>
      <c r="O67" s="224"/>
      <c r="P67" s="224">
        <v>2</v>
      </c>
      <c r="Q67" s="224"/>
      <c r="R67" s="224">
        <v>3</v>
      </c>
      <c r="S67" s="224"/>
      <c r="T67" s="224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14.25" customHeight="1">
      <c r="A68" s="46" t="s">
        <v>107</v>
      </c>
      <c r="B68" s="209" t="s">
        <v>108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24">
        <v>8</v>
      </c>
      <c r="O68" s="224"/>
      <c r="P68" s="224">
        <v>4</v>
      </c>
      <c r="Q68" s="224"/>
      <c r="R68" s="224">
        <v>6</v>
      </c>
      <c r="S68" s="224"/>
      <c r="T68" s="224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4.25" customHeight="1">
      <c r="A69" s="50" t="s">
        <v>109</v>
      </c>
      <c r="B69" s="242" t="s">
        <v>413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4"/>
      <c r="N69" s="245">
        <v>9</v>
      </c>
      <c r="O69" s="247"/>
      <c r="P69" s="245">
        <v>2</v>
      </c>
      <c r="Q69" s="247"/>
      <c r="R69" s="245">
        <v>3</v>
      </c>
      <c r="S69" s="246"/>
      <c r="T69" s="247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2.75">
      <c r="A70" s="50" t="s">
        <v>412</v>
      </c>
      <c r="B70" s="210" t="s">
        <v>110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24">
        <v>9</v>
      </c>
      <c r="O70" s="224"/>
      <c r="P70" s="224">
        <v>4</v>
      </c>
      <c r="Q70" s="224"/>
      <c r="R70" s="224">
        <v>6</v>
      </c>
      <c r="S70" s="224"/>
      <c r="T70" s="224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12.75">
      <c r="A71" s="250"/>
      <c r="B71" s="251" t="s">
        <v>111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0"/>
      <c r="O71" s="250"/>
      <c r="P71" s="216">
        <v>22</v>
      </c>
      <c r="Q71" s="216"/>
      <c r="R71" s="252">
        <v>33</v>
      </c>
      <c r="S71" s="252"/>
      <c r="T71" s="252"/>
      <c r="U71" s="211"/>
      <c r="V71" s="211"/>
      <c r="W71" s="211"/>
      <c r="X71" s="211"/>
      <c r="Y71" s="211"/>
      <c r="Z71" s="211"/>
      <c r="AA71" s="211"/>
      <c r="AB71" s="211"/>
      <c r="AC71" s="211"/>
    </row>
    <row r="72" spans="1:29" ht="14.25" customHeight="1">
      <c r="A72" s="250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0"/>
      <c r="O72" s="250"/>
      <c r="P72" s="216"/>
      <c r="Q72" s="216"/>
      <c r="R72" s="252"/>
      <c r="S72" s="252"/>
      <c r="T72" s="252"/>
      <c r="U72" s="211"/>
      <c r="V72" s="211"/>
      <c r="W72" s="211"/>
      <c r="X72" s="211"/>
      <c r="Y72" s="211"/>
      <c r="Z72" s="211"/>
      <c r="AA72" s="211"/>
      <c r="AB72" s="211"/>
      <c r="AC72" s="211"/>
    </row>
    <row r="73" spans="1:29" ht="12.75">
      <c r="A73" s="1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6"/>
      <c r="O73" s="6"/>
      <c r="P73" s="39"/>
      <c r="Q73" s="39"/>
      <c r="R73" s="39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3" ht="12.75">
      <c r="A74" s="13" t="s">
        <v>61</v>
      </c>
      <c r="B74" s="13" t="s">
        <v>112</v>
      </c>
      <c r="C74" s="13"/>
      <c r="D74" s="13"/>
      <c r="E74" s="13"/>
      <c r="F74" s="41"/>
      <c r="G74" s="38"/>
      <c r="H74" s="13"/>
      <c r="I74" s="13"/>
      <c r="J74" s="13"/>
      <c r="K74" s="38"/>
      <c r="L74" s="13"/>
      <c r="M74" s="13"/>
      <c r="N74" s="39"/>
      <c r="R74" s="39"/>
      <c r="S74" s="42"/>
      <c r="W74" s="39"/>
    </row>
    <row r="75" spans="1:24" ht="12.75">
      <c r="A75" s="212" t="s">
        <v>113</v>
      </c>
      <c r="B75" s="230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0.5" customHeight="1">
      <c r="A76" s="212"/>
      <c r="B76" s="233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5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2.75" customHeight="1">
      <c r="A77" s="212">
        <v>1</v>
      </c>
      <c r="B77" s="236" t="s">
        <v>417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5.75" customHeight="1">
      <c r="A78" s="212"/>
      <c r="B78" s="239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1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3.5" customHeight="1">
      <c r="A79" s="253">
        <v>2</v>
      </c>
      <c r="B79" s="236" t="s">
        <v>416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3.5" customHeight="1">
      <c r="A80" s="254"/>
      <c r="B80" s="239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1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5" customHeight="1">
      <c r="A81" s="255">
        <v>3</v>
      </c>
      <c r="B81" s="258" t="s">
        <v>114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60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3.5" customHeight="1">
      <c r="A82" s="254"/>
      <c r="B82" s="261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3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4" spans="1:18" ht="12.75">
      <c r="A84" s="220" t="s">
        <v>62</v>
      </c>
      <c r="B84" s="13" t="s">
        <v>115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25" ht="12.75" customHeight="1">
      <c r="A85" s="257" t="s">
        <v>27</v>
      </c>
      <c r="B85" s="257"/>
      <c r="C85" s="256" t="s">
        <v>116</v>
      </c>
      <c r="D85" s="256"/>
      <c r="E85" s="256"/>
      <c r="F85" s="256"/>
      <c r="G85" s="256" t="s">
        <v>117</v>
      </c>
      <c r="H85" s="256"/>
      <c r="I85" s="256"/>
      <c r="J85" s="256"/>
      <c r="K85" s="256"/>
      <c r="L85" s="256" t="s">
        <v>118</v>
      </c>
      <c r="M85" s="256"/>
      <c r="N85" s="256"/>
      <c r="O85" s="256"/>
      <c r="P85" s="256" t="s">
        <v>119</v>
      </c>
      <c r="Q85" s="256"/>
      <c r="R85" s="256"/>
      <c r="S85" s="256"/>
      <c r="T85" s="256"/>
      <c r="U85" s="257" t="s">
        <v>88</v>
      </c>
      <c r="V85" s="257"/>
      <c r="W85" s="257"/>
      <c r="X85" s="264" t="s">
        <v>120</v>
      </c>
      <c r="Y85" s="264"/>
    </row>
    <row r="86" spans="1:25" ht="12.75">
      <c r="A86" s="257"/>
      <c r="B86" s="257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7"/>
      <c r="V86" s="257"/>
      <c r="W86" s="257"/>
      <c r="X86" s="264"/>
      <c r="Y86" s="264"/>
    </row>
    <row r="87" spans="1:25" ht="12.75">
      <c r="A87" s="265" t="s">
        <v>57</v>
      </c>
      <c r="B87" s="265"/>
      <c r="C87" s="250">
        <v>34</v>
      </c>
      <c r="D87" s="250"/>
      <c r="E87" s="250"/>
      <c r="F87" s="250"/>
      <c r="G87" s="250">
        <v>6</v>
      </c>
      <c r="H87" s="250"/>
      <c r="I87" s="250"/>
      <c r="J87" s="250"/>
      <c r="K87" s="250"/>
      <c r="L87" s="250">
        <v>2</v>
      </c>
      <c r="M87" s="250"/>
      <c r="N87" s="250"/>
      <c r="O87" s="250"/>
      <c r="P87" s="250"/>
      <c r="Q87" s="250"/>
      <c r="R87" s="250"/>
      <c r="S87" s="250"/>
      <c r="T87" s="250"/>
      <c r="U87" s="250">
        <v>10</v>
      </c>
      <c r="V87" s="250"/>
      <c r="W87" s="250"/>
      <c r="X87" s="215">
        <f>SUM(C87:W87)</f>
        <v>52</v>
      </c>
      <c r="Y87" s="215"/>
    </row>
    <row r="88" spans="1:25" ht="12.75">
      <c r="A88" s="245" t="s">
        <v>60</v>
      </c>
      <c r="B88" s="245"/>
      <c r="C88" s="250">
        <v>36</v>
      </c>
      <c r="D88" s="250"/>
      <c r="E88" s="250"/>
      <c r="F88" s="250"/>
      <c r="G88" s="250">
        <v>6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>
        <v>10</v>
      </c>
      <c r="V88" s="250"/>
      <c r="W88" s="250"/>
      <c r="X88" s="215">
        <f>SUM(C88:W88)</f>
        <v>52</v>
      </c>
      <c r="Y88" s="215"/>
    </row>
    <row r="89" spans="1:25" ht="12.75">
      <c r="A89" s="245" t="s">
        <v>61</v>
      </c>
      <c r="B89" s="245"/>
      <c r="C89" s="250">
        <v>33</v>
      </c>
      <c r="D89" s="250"/>
      <c r="E89" s="250"/>
      <c r="F89" s="250"/>
      <c r="G89" s="250">
        <v>5</v>
      </c>
      <c r="H89" s="250"/>
      <c r="I89" s="250"/>
      <c r="J89" s="250"/>
      <c r="K89" s="250"/>
      <c r="L89" s="250">
        <v>4</v>
      </c>
      <c r="M89" s="250"/>
      <c r="N89" s="250"/>
      <c r="O89" s="250"/>
      <c r="P89" s="250"/>
      <c r="Q89" s="250"/>
      <c r="R89" s="250"/>
      <c r="S89" s="250"/>
      <c r="T89" s="250"/>
      <c r="U89" s="250">
        <v>10</v>
      </c>
      <c r="V89" s="250"/>
      <c r="W89" s="250"/>
      <c r="X89" s="215">
        <f>SUM(C89:W89)</f>
        <v>52</v>
      </c>
      <c r="Y89" s="215"/>
    </row>
    <row r="90" spans="1:25" ht="12.75">
      <c r="A90" s="245" t="s">
        <v>62</v>
      </c>
      <c r="B90" s="245"/>
      <c r="C90" s="250">
        <v>27</v>
      </c>
      <c r="D90" s="250"/>
      <c r="E90" s="250"/>
      <c r="F90" s="250"/>
      <c r="G90" s="250">
        <v>5</v>
      </c>
      <c r="H90" s="250"/>
      <c r="I90" s="250"/>
      <c r="J90" s="250"/>
      <c r="K90" s="250"/>
      <c r="L90" s="250">
        <v>10</v>
      </c>
      <c r="M90" s="250"/>
      <c r="N90" s="250"/>
      <c r="O90" s="250"/>
      <c r="P90" s="250"/>
      <c r="Q90" s="250"/>
      <c r="R90" s="250"/>
      <c r="S90" s="250"/>
      <c r="T90" s="250"/>
      <c r="U90" s="250">
        <v>10</v>
      </c>
      <c r="V90" s="250"/>
      <c r="W90" s="250"/>
      <c r="X90" s="215">
        <f>SUM(C90:W90)</f>
        <v>52</v>
      </c>
      <c r="Y90" s="215"/>
    </row>
    <row r="91" spans="1:27" ht="12.75">
      <c r="A91" s="245" t="s">
        <v>64</v>
      </c>
      <c r="B91" s="245"/>
      <c r="C91" s="250">
        <v>25</v>
      </c>
      <c r="D91" s="250"/>
      <c r="E91" s="250"/>
      <c r="F91" s="250"/>
      <c r="G91" s="250">
        <v>5</v>
      </c>
      <c r="H91" s="250"/>
      <c r="I91" s="250"/>
      <c r="J91" s="250"/>
      <c r="K91" s="250"/>
      <c r="L91" s="250">
        <v>6</v>
      </c>
      <c r="M91" s="250"/>
      <c r="N91" s="250"/>
      <c r="O91" s="250"/>
      <c r="P91" s="250">
        <v>6</v>
      </c>
      <c r="Q91" s="250"/>
      <c r="R91" s="250"/>
      <c r="S91" s="250"/>
      <c r="T91" s="250"/>
      <c r="U91" s="250">
        <v>10</v>
      </c>
      <c r="V91" s="250"/>
      <c r="W91" s="250"/>
      <c r="X91" s="215">
        <f>SUM(C91:W91)</f>
        <v>52</v>
      </c>
      <c r="Y91" s="215"/>
      <c r="AA91" t="s">
        <v>81</v>
      </c>
    </row>
    <row r="92" spans="1:25" ht="12.75">
      <c r="A92" s="267" t="s">
        <v>111</v>
      </c>
      <c r="B92" s="267"/>
      <c r="C92" s="215">
        <f>SUM(C87:F91)</f>
        <v>155</v>
      </c>
      <c r="D92" s="215"/>
      <c r="E92" s="215"/>
      <c r="F92" s="215"/>
      <c r="G92" s="215">
        <f>SUM(G87:K91)</f>
        <v>27</v>
      </c>
      <c r="H92" s="215"/>
      <c r="I92" s="215"/>
      <c r="J92" s="215"/>
      <c r="K92" s="215"/>
      <c r="L92" s="215">
        <f>SUM(L87:O91)</f>
        <v>22</v>
      </c>
      <c r="M92" s="215"/>
      <c r="N92" s="215"/>
      <c r="O92" s="215"/>
      <c r="P92" s="215">
        <v>6</v>
      </c>
      <c r="Q92" s="215"/>
      <c r="R92" s="215"/>
      <c r="S92" s="215"/>
      <c r="T92" s="215"/>
      <c r="U92" s="215">
        <f>SUM(U87:W91)</f>
        <v>50</v>
      </c>
      <c r="V92" s="215"/>
      <c r="W92" s="215"/>
      <c r="X92" s="215">
        <f>SUM(X87:Y91)</f>
        <v>260</v>
      </c>
      <c r="Y92" s="215"/>
    </row>
    <row r="93" spans="1:25" ht="12.75">
      <c r="A93" s="1"/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"/>
      <c r="Y93" s="1"/>
    </row>
    <row r="94" spans="2:29" ht="12.75" customHeight="1">
      <c r="B94" s="266" t="s">
        <v>418</v>
      </c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</row>
    <row r="95" spans="1:29" ht="12.75">
      <c r="A95" s="220" t="s">
        <v>64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</row>
    <row r="96" spans="1:29" ht="12.75">
      <c r="A96" s="212" t="s">
        <v>113</v>
      </c>
      <c r="B96" s="269" t="s">
        <v>121</v>
      </c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24" t="s">
        <v>122</v>
      </c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</row>
    <row r="97" spans="1:29" ht="12.75" customHeight="1">
      <c r="A97" s="212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70" t="s">
        <v>123</v>
      </c>
      <c r="S97" s="270"/>
      <c r="T97" s="270"/>
      <c r="U97" s="270"/>
      <c r="V97" s="270"/>
      <c r="W97" s="270"/>
      <c r="X97" s="271" t="s">
        <v>124</v>
      </c>
      <c r="Y97" s="271"/>
      <c r="Z97" s="271"/>
      <c r="AA97" s="270" t="s">
        <v>125</v>
      </c>
      <c r="AB97" s="270"/>
      <c r="AC97" s="288" t="s">
        <v>111</v>
      </c>
    </row>
    <row r="98" spans="1:29" ht="12.75">
      <c r="A98" s="212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70"/>
      <c r="S98" s="270"/>
      <c r="T98" s="270"/>
      <c r="U98" s="270"/>
      <c r="V98" s="270"/>
      <c r="W98" s="270"/>
      <c r="X98" s="271"/>
      <c r="Y98" s="271"/>
      <c r="Z98" s="271"/>
      <c r="AA98" s="270"/>
      <c r="AB98" s="270"/>
      <c r="AC98" s="289"/>
    </row>
    <row r="99" spans="1:29" ht="22.5" customHeight="1">
      <c r="A99" s="212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70" t="s">
        <v>111</v>
      </c>
      <c r="S99" s="270"/>
      <c r="T99" s="270"/>
      <c r="U99" s="272" t="s">
        <v>126</v>
      </c>
      <c r="V99" s="272"/>
      <c r="W99" s="272"/>
      <c r="X99" s="271"/>
      <c r="Y99" s="271"/>
      <c r="Z99" s="271"/>
      <c r="AA99" s="270"/>
      <c r="AB99" s="270"/>
      <c r="AC99" s="290"/>
    </row>
    <row r="100" spans="1:29" ht="12.75">
      <c r="A100" s="17">
        <v>1</v>
      </c>
      <c r="B100" s="217" t="s">
        <v>127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68">
        <v>4068</v>
      </c>
      <c r="S100" s="268"/>
      <c r="T100" s="268"/>
      <c r="U100" s="250">
        <v>906</v>
      </c>
      <c r="V100" s="250"/>
      <c r="W100" s="250"/>
      <c r="X100" s="268">
        <v>4104</v>
      </c>
      <c r="Y100" s="268"/>
      <c r="Z100" s="268"/>
      <c r="AA100" s="224">
        <v>1116</v>
      </c>
      <c r="AB100" s="224"/>
      <c r="AC100" s="227">
        <v>9288</v>
      </c>
    </row>
    <row r="101" spans="1:29" ht="12.75">
      <c r="A101" s="53" t="s">
        <v>128</v>
      </c>
      <c r="B101" s="274" t="s">
        <v>129</v>
      </c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5"/>
      <c r="R101" s="276">
        <v>72</v>
      </c>
      <c r="S101" s="277"/>
      <c r="T101" s="278"/>
      <c r="U101" s="279"/>
      <c r="V101" s="279"/>
      <c r="W101" s="280"/>
      <c r="X101" s="276"/>
      <c r="Y101" s="277"/>
      <c r="Z101" s="278"/>
      <c r="AA101" s="279"/>
      <c r="AB101" s="280"/>
      <c r="AC101" s="228">
        <v>72</v>
      </c>
    </row>
    <row r="102" spans="1:29" ht="12.75">
      <c r="A102" s="53" t="s">
        <v>130</v>
      </c>
      <c r="B102" s="275" t="s">
        <v>131</v>
      </c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3">
        <v>328</v>
      </c>
      <c r="S102" s="273"/>
      <c r="T102" s="273"/>
      <c r="U102" s="250"/>
      <c r="V102" s="250"/>
      <c r="W102" s="250"/>
      <c r="X102" s="273"/>
      <c r="Y102" s="273"/>
      <c r="Z102" s="273"/>
      <c r="AA102" s="224"/>
      <c r="AB102" s="224"/>
      <c r="AC102" s="229">
        <v>328</v>
      </c>
    </row>
    <row r="103" spans="1:29" ht="12.75">
      <c r="A103" s="53" t="s">
        <v>132</v>
      </c>
      <c r="B103" s="281" t="s">
        <v>133</v>
      </c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50">
        <v>0</v>
      </c>
      <c r="S103" s="250"/>
      <c r="T103" s="250"/>
      <c r="U103" s="250">
        <v>0</v>
      </c>
      <c r="V103" s="250"/>
      <c r="W103" s="250"/>
      <c r="X103" s="250">
        <v>0</v>
      </c>
      <c r="Y103" s="250"/>
      <c r="Z103" s="250"/>
      <c r="AA103" s="224">
        <v>0</v>
      </c>
      <c r="AB103" s="224"/>
      <c r="AC103" s="204">
        <v>1188</v>
      </c>
    </row>
    <row r="104" spans="1:29" ht="12.75">
      <c r="A104" s="53" t="s">
        <v>134</v>
      </c>
      <c r="B104" s="291" t="s">
        <v>415</v>
      </c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50">
        <v>0</v>
      </c>
      <c r="S104" s="250"/>
      <c r="T104" s="250"/>
      <c r="U104" s="250">
        <v>0</v>
      </c>
      <c r="V104" s="250"/>
      <c r="W104" s="250"/>
      <c r="X104" s="250">
        <v>0</v>
      </c>
      <c r="Y104" s="250"/>
      <c r="Z104" s="250"/>
      <c r="AA104" s="224">
        <v>0</v>
      </c>
      <c r="AB104" s="224"/>
      <c r="AC104" s="204">
        <v>324</v>
      </c>
    </row>
    <row r="105" spans="1:29" ht="12.75">
      <c r="A105" s="282" t="s">
        <v>135</v>
      </c>
      <c r="B105" s="283" t="s">
        <v>120</v>
      </c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4"/>
      <c r="R105" s="216">
        <v>4068</v>
      </c>
      <c r="S105" s="216"/>
      <c r="T105" s="216"/>
      <c r="U105" s="216">
        <f>SUM(U100:W104)</f>
        <v>906</v>
      </c>
      <c r="V105" s="216"/>
      <c r="W105" s="216"/>
      <c r="X105" s="216">
        <f>SUM(X100:Z104)</f>
        <v>4104</v>
      </c>
      <c r="Y105" s="216"/>
      <c r="Z105" s="216"/>
      <c r="AA105" s="216">
        <f>SUM(AA3:AB104)</f>
        <v>1116</v>
      </c>
      <c r="AB105" s="216"/>
      <c r="AC105" s="216">
        <v>10800</v>
      </c>
    </row>
    <row r="106" spans="1:29" ht="12.75">
      <c r="A106" s="282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</row>
  </sheetData>
  <sheetProtection selectLockedCells="1" selectUnlockedCells="1"/>
  <mergeCells count="229">
    <mergeCell ref="P29:W29"/>
    <mergeCell ref="K17:V17"/>
    <mergeCell ref="AC97:AC99"/>
    <mergeCell ref="AC105:AC106"/>
    <mergeCell ref="AA104:AB104"/>
    <mergeCell ref="X105:Z106"/>
    <mergeCell ref="AA105:AB106"/>
    <mergeCell ref="B104:Q104"/>
    <mergeCell ref="R104:T104"/>
    <mergeCell ref="U104:W104"/>
    <mergeCell ref="A105:A106"/>
    <mergeCell ref="B105:Q106"/>
    <mergeCell ref="R105:T106"/>
    <mergeCell ref="U105:W106"/>
    <mergeCell ref="X104:Z104"/>
    <mergeCell ref="AA102:AB102"/>
    <mergeCell ref="B103:Q103"/>
    <mergeCell ref="R103:T103"/>
    <mergeCell ref="U103:W103"/>
    <mergeCell ref="X103:Z103"/>
    <mergeCell ref="AA103:AB103"/>
    <mergeCell ref="B102:Q102"/>
    <mergeCell ref="R102:T102"/>
    <mergeCell ref="U102:W102"/>
    <mergeCell ref="X102:Z102"/>
    <mergeCell ref="AA100:AB100"/>
    <mergeCell ref="B101:Q101"/>
    <mergeCell ref="R101:T101"/>
    <mergeCell ref="U101:W101"/>
    <mergeCell ref="X101:Z101"/>
    <mergeCell ref="AA101:AB101"/>
    <mergeCell ref="B100:Q100"/>
    <mergeCell ref="R100:T100"/>
    <mergeCell ref="U100:W100"/>
    <mergeCell ref="X100:Z100"/>
    <mergeCell ref="A96:A99"/>
    <mergeCell ref="B96:Q99"/>
    <mergeCell ref="R96:AC96"/>
    <mergeCell ref="R97:W98"/>
    <mergeCell ref="X97:Z99"/>
    <mergeCell ref="AA97:AB99"/>
    <mergeCell ref="R99:T99"/>
    <mergeCell ref="U99:W99"/>
    <mergeCell ref="P92:T92"/>
    <mergeCell ref="U92:W92"/>
    <mergeCell ref="X92:Y92"/>
    <mergeCell ref="B94:AC95"/>
    <mergeCell ref="A92:B92"/>
    <mergeCell ref="C92:F92"/>
    <mergeCell ref="G92:K92"/>
    <mergeCell ref="L92:O92"/>
    <mergeCell ref="P90:T90"/>
    <mergeCell ref="U90:W90"/>
    <mergeCell ref="X90:Y90"/>
    <mergeCell ref="A91:B91"/>
    <mergeCell ref="C91:F91"/>
    <mergeCell ref="G91:K91"/>
    <mergeCell ref="L91:O91"/>
    <mergeCell ref="P91:T91"/>
    <mergeCell ref="U91:W91"/>
    <mergeCell ref="X91:Y91"/>
    <mergeCell ref="A90:B90"/>
    <mergeCell ref="C90:F90"/>
    <mergeCell ref="G90:K90"/>
    <mergeCell ref="L90:O90"/>
    <mergeCell ref="P88:T88"/>
    <mergeCell ref="U88:W88"/>
    <mergeCell ref="X88:Y88"/>
    <mergeCell ref="A89:B89"/>
    <mergeCell ref="C89:F89"/>
    <mergeCell ref="G89:K89"/>
    <mergeCell ref="L89:O89"/>
    <mergeCell ref="P89:T89"/>
    <mergeCell ref="U89:W89"/>
    <mergeCell ref="X89:Y89"/>
    <mergeCell ref="A88:B88"/>
    <mergeCell ref="C88:F88"/>
    <mergeCell ref="G88:K88"/>
    <mergeCell ref="L88:O88"/>
    <mergeCell ref="U85:W86"/>
    <mergeCell ref="X85:Y86"/>
    <mergeCell ref="A87:B87"/>
    <mergeCell ref="C87:F87"/>
    <mergeCell ref="G87:K87"/>
    <mergeCell ref="L87:O87"/>
    <mergeCell ref="P87:T87"/>
    <mergeCell ref="U87:W87"/>
    <mergeCell ref="X87:Y87"/>
    <mergeCell ref="L85:O86"/>
    <mergeCell ref="A79:A80"/>
    <mergeCell ref="A81:A82"/>
    <mergeCell ref="P85:T86"/>
    <mergeCell ref="A77:A78"/>
    <mergeCell ref="A85:B86"/>
    <mergeCell ref="C85:F86"/>
    <mergeCell ref="G85:K86"/>
    <mergeCell ref="B79:N80"/>
    <mergeCell ref="B81:N82"/>
    <mergeCell ref="AB71:AB72"/>
    <mergeCell ref="AC71:AC72"/>
    <mergeCell ref="A75:A76"/>
    <mergeCell ref="X71:X72"/>
    <mergeCell ref="Y71:Y72"/>
    <mergeCell ref="Z71:Z72"/>
    <mergeCell ref="AA71:AA72"/>
    <mergeCell ref="R71:T72"/>
    <mergeCell ref="U71:U72"/>
    <mergeCell ref="V71:V72"/>
    <mergeCell ref="W71:W72"/>
    <mergeCell ref="A71:A72"/>
    <mergeCell ref="B71:M72"/>
    <mergeCell ref="N71:O72"/>
    <mergeCell ref="P71:Q72"/>
    <mergeCell ref="B68:M68"/>
    <mergeCell ref="N68:O68"/>
    <mergeCell ref="P68:Q68"/>
    <mergeCell ref="R68:T68"/>
    <mergeCell ref="B67:M67"/>
    <mergeCell ref="N67:O67"/>
    <mergeCell ref="P67:Q67"/>
    <mergeCell ref="R67:T67"/>
    <mergeCell ref="B66:M66"/>
    <mergeCell ref="N66:O66"/>
    <mergeCell ref="P66:Q66"/>
    <mergeCell ref="R66:T66"/>
    <mergeCell ref="B65:M65"/>
    <mergeCell ref="N65:O65"/>
    <mergeCell ref="P65:Q65"/>
    <mergeCell ref="R65:T65"/>
    <mergeCell ref="B64:M64"/>
    <mergeCell ref="N64:O64"/>
    <mergeCell ref="P64:Q64"/>
    <mergeCell ref="R64:T64"/>
    <mergeCell ref="B63:M63"/>
    <mergeCell ref="N63:O63"/>
    <mergeCell ref="P63:Q63"/>
    <mergeCell ref="R63:T63"/>
    <mergeCell ref="B62:M62"/>
    <mergeCell ref="N62:O62"/>
    <mergeCell ref="P62:Q62"/>
    <mergeCell ref="R62:T62"/>
    <mergeCell ref="AA46:AA47"/>
    <mergeCell ref="V55:V56"/>
    <mergeCell ref="B61:M61"/>
    <mergeCell ref="N61:O61"/>
    <mergeCell ref="P61:Q61"/>
    <mergeCell ref="R61:T61"/>
    <mergeCell ref="V46:V47"/>
    <mergeCell ref="X46:X47"/>
    <mergeCell ref="Y46:Y47"/>
    <mergeCell ref="Z46:Z47"/>
    <mergeCell ref="Q46:Q47"/>
    <mergeCell ref="R46:R47"/>
    <mergeCell ref="T46:T47"/>
    <mergeCell ref="U46:U47"/>
    <mergeCell ref="T44:V45"/>
    <mergeCell ref="W44:W47"/>
    <mergeCell ref="X44:AA45"/>
    <mergeCell ref="B46:B47"/>
    <mergeCell ref="C46:C47"/>
    <mergeCell ref="D46:D47"/>
    <mergeCell ref="E46:E47"/>
    <mergeCell ref="G46:G47"/>
    <mergeCell ref="H46:H47"/>
    <mergeCell ref="I46:I47"/>
    <mergeCell ref="J44:J47"/>
    <mergeCell ref="K44:N45"/>
    <mergeCell ref="O44:R45"/>
    <mergeCell ref="S44:S47"/>
    <mergeCell ref="K46:K47"/>
    <mergeCell ref="L46:L47"/>
    <mergeCell ref="M46:M47"/>
    <mergeCell ref="N46:N47"/>
    <mergeCell ref="O46:O47"/>
    <mergeCell ref="P46:P47"/>
    <mergeCell ref="A44:A47"/>
    <mergeCell ref="B44:E45"/>
    <mergeCell ref="F44:F47"/>
    <mergeCell ref="G44:I45"/>
    <mergeCell ref="I36:I37"/>
    <mergeCell ref="K36:K37"/>
    <mergeCell ref="L36:L37"/>
    <mergeCell ref="M36:M37"/>
    <mergeCell ref="J34:J37"/>
    <mergeCell ref="K34:N35"/>
    <mergeCell ref="T34:V35"/>
    <mergeCell ref="W34:W37"/>
    <mergeCell ref="X34:Z35"/>
    <mergeCell ref="AA34:AA37"/>
    <mergeCell ref="T36:T37"/>
    <mergeCell ref="U36:U37"/>
    <mergeCell ref="V36:V37"/>
    <mergeCell ref="X36:X37"/>
    <mergeCell ref="Y36:Y37"/>
    <mergeCell ref="Z36:Z37"/>
    <mergeCell ref="O34:R35"/>
    <mergeCell ref="S34:S37"/>
    <mergeCell ref="N36:N37"/>
    <mergeCell ref="O36:O37"/>
    <mergeCell ref="P36:P37"/>
    <mergeCell ref="Q36:Q37"/>
    <mergeCell ref="R36:R37"/>
    <mergeCell ref="A34:A37"/>
    <mergeCell ref="B34:E35"/>
    <mergeCell ref="F34:F37"/>
    <mergeCell ref="G34:I35"/>
    <mergeCell ref="B36:B37"/>
    <mergeCell ref="C36:C37"/>
    <mergeCell ref="D36:D37"/>
    <mergeCell ref="E36:E37"/>
    <mergeCell ref="G36:G37"/>
    <mergeCell ref="H36:H37"/>
    <mergeCell ref="A1:AE1"/>
    <mergeCell ref="A2:AE2"/>
    <mergeCell ref="A4:K4"/>
    <mergeCell ref="P27:Z27"/>
    <mergeCell ref="B19:Z19"/>
    <mergeCell ref="F20:V20"/>
    <mergeCell ref="G22:V22"/>
    <mergeCell ref="B75:N76"/>
    <mergeCell ref="B77:N78"/>
    <mergeCell ref="B69:M69"/>
    <mergeCell ref="R69:T69"/>
    <mergeCell ref="P69:Q69"/>
    <mergeCell ref="N69:O69"/>
    <mergeCell ref="B70:M70"/>
    <mergeCell ref="N70:O70"/>
    <mergeCell ref="P70:Q70"/>
    <mergeCell ref="R70:T70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3"/>
  <sheetViews>
    <sheetView tabSelected="1" zoomScaleSheetLayoutView="85" workbookViewId="0" topLeftCell="A3">
      <pane xSplit="3" ySplit="6" topLeftCell="D3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X52" sqref="X52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27.625" style="0" customWidth="1"/>
    <col min="4" max="4" width="4.375" style="0" customWidth="1"/>
    <col min="5" max="5" width="5.00390625" style="0" customWidth="1"/>
    <col min="6" max="6" width="3.00390625" style="0" customWidth="1"/>
    <col min="7" max="7" width="5.625" style="0" customWidth="1"/>
    <col min="8" max="8" width="5.00390625" style="0" customWidth="1"/>
    <col min="9" max="9" width="4.375" style="0" customWidth="1"/>
    <col min="10" max="10" width="4.625" style="0" customWidth="1"/>
    <col min="11" max="11" width="4.75390625" style="0" customWidth="1"/>
    <col min="12" max="12" width="4.625" style="0" customWidth="1"/>
    <col min="13" max="13" width="3.875" style="0" customWidth="1"/>
    <col min="14" max="14" width="3.00390625" style="0" customWidth="1"/>
    <col min="15" max="16" width="4.25390625" style="0" customWidth="1"/>
    <col min="17" max="17" width="2.875" style="0" customWidth="1"/>
    <col min="18" max="19" width="2.75390625" style="0" customWidth="1"/>
    <col min="20" max="20" width="2.875" style="0" customWidth="1"/>
    <col min="21" max="21" width="2.75390625" style="0" customWidth="1"/>
    <col min="22" max="22" width="2.375" style="0" customWidth="1"/>
    <col min="23" max="23" width="2.625" style="0" customWidth="1"/>
    <col min="24" max="24" width="2.75390625" style="0" customWidth="1"/>
    <col min="25" max="25" width="2.375" style="0" customWidth="1"/>
    <col min="26" max="26" width="2.875" style="0" customWidth="1"/>
    <col min="27" max="27" width="0" style="0" hidden="1" customWidth="1"/>
    <col min="28" max="28" width="2.875" style="0" customWidth="1"/>
    <col min="29" max="29" width="3.00390625" style="0" customWidth="1"/>
    <col min="30" max="30" width="2.75390625" style="0" customWidth="1"/>
    <col min="31" max="32" width="2.625" style="0" customWidth="1"/>
    <col min="33" max="33" width="2.875" style="0" customWidth="1"/>
    <col min="34" max="34" width="2.625" style="0" customWidth="1"/>
    <col min="35" max="43" width="0" style="0" hidden="1" customWidth="1"/>
    <col min="44" max="44" width="2.625" style="0" customWidth="1"/>
    <col min="45" max="52" width="0" style="0" hidden="1" customWidth="1"/>
    <col min="53" max="54" width="2.875" style="0" customWidth="1"/>
  </cols>
  <sheetData>
    <row r="1" spans="1:56" ht="12.75" customHeight="1">
      <c r="A1" s="292" t="s">
        <v>136</v>
      </c>
      <c r="B1" s="292"/>
      <c r="C1" s="292"/>
      <c r="D1" s="292" t="s">
        <v>137</v>
      </c>
      <c r="E1" s="292"/>
      <c r="F1" s="292"/>
      <c r="G1" s="292"/>
      <c r="H1" s="293" t="s">
        <v>122</v>
      </c>
      <c r="I1" s="293"/>
      <c r="J1" s="293"/>
      <c r="K1" s="293"/>
      <c r="L1" s="293"/>
      <c r="M1" s="293"/>
      <c r="N1" s="293"/>
      <c r="O1" s="293"/>
      <c r="P1" s="293"/>
      <c r="Q1" s="293" t="s">
        <v>138</v>
      </c>
      <c r="R1" s="293"/>
      <c r="S1" s="293"/>
      <c r="T1" s="293"/>
      <c r="U1" s="293"/>
      <c r="V1" s="293"/>
      <c r="W1" s="293"/>
      <c r="X1" s="293"/>
      <c r="Y1" s="293"/>
      <c r="Z1" s="293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</row>
    <row r="2" spans="1:56" ht="14.25" customHeight="1">
      <c r="A2" s="292"/>
      <c r="B2" s="292"/>
      <c r="C2" s="292"/>
      <c r="D2" s="292"/>
      <c r="E2" s="292"/>
      <c r="F2" s="292"/>
      <c r="G2" s="292"/>
      <c r="H2" s="294" t="s">
        <v>139</v>
      </c>
      <c r="I2" s="56"/>
      <c r="J2" s="293" t="s">
        <v>140</v>
      </c>
      <c r="K2" s="293"/>
      <c r="L2" s="293"/>
      <c r="M2" s="293"/>
      <c r="N2" s="293"/>
      <c r="O2" s="293"/>
      <c r="P2" s="295" t="s">
        <v>141</v>
      </c>
      <c r="Q2" s="293" t="s">
        <v>142</v>
      </c>
      <c r="R2" s="293"/>
      <c r="S2" s="293" t="s">
        <v>143</v>
      </c>
      <c r="T2" s="293"/>
      <c r="U2" s="293" t="s">
        <v>144</v>
      </c>
      <c r="V2" s="293"/>
      <c r="W2" s="293" t="s">
        <v>145</v>
      </c>
      <c r="X2" s="293"/>
      <c r="Y2" s="293" t="s">
        <v>146</v>
      </c>
      <c r="Z2" s="293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</row>
    <row r="3" spans="1:56" ht="13.5" customHeight="1">
      <c r="A3" s="292"/>
      <c r="B3" s="292"/>
      <c r="C3" s="292"/>
      <c r="D3" s="294" t="s">
        <v>147</v>
      </c>
      <c r="E3" s="294" t="s">
        <v>148</v>
      </c>
      <c r="F3" s="295" t="s">
        <v>149</v>
      </c>
      <c r="G3" s="295" t="s">
        <v>150</v>
      </c>
      <c r="H3" s="294"/>
      <c r="I3" s="295" t="s">
        <v>151</v>
      </c>
      <c r="J3" s="294" t="s">
        <v>152</v>
      </c>
      <c r="K3" s="294" t="s">
        <v>153</v>
      </c>
      <c r="L3" s="295" t="s">
        <v>154</v>
      </c>
      <c r="M3" s="295" t="s">
        <v>155</v>
      </c>
      <c r="N3" s="295" t="s">
        <v>156</v>
      </c>
      <c r="O3" s="295" t="s">
        <v>157</v>
      </c>
      <c r="P3" s="295"/>
      <c r="Q3" s="293" t="s">
        <v>158</v>
      </c>
      <c r="R3" s="293"/>
      <c r="S3" s="293"/>
      <c r="T3" s="293"/>
      <c r="U3" s="293"/>
      <c r="V3" s="293"/>
      <c r="W3" s="293"/>
      <c r="X3" s="293"/>
      <c r="Y3" s="293"/>
      <c r="Z3" s="293"/>
      <c r="AA3" s="55"/>
      <c r="AB3" s="296" t="s">
        <v>158</v>
      </c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55"/>
      <c r="BD3" s="55"/>
    </row>
    <row r="4" spans="1:56" ht="14.25" customHeight="1">
      <c r="A4" s="292"/>
      <c r="B4" s="292"/>
      <c r="C4" s="292"/>
      <c r="D4" s="294"/>
      <c r="E4" s="294"/>
      <c r="F4" s="294"/>
      <c r="G4" s="295"/>
      <c r="H4" s="294"/>
      <c r="I4" s="295"/>
      <c r="J4" s="294"/>
      <c r="K4" s="294"/>
      <c r="L4" s="294"/>
      <c r="M4" s="294"/>
      <c r="N4" s="294"/>
      <c r="O4" s="295"/>
      <c r="P4" s="295"/>
      <c r="Q4" s="58">
        <v>1</v>
      </c>
      <c r="R4" s="58">
        <v>2</v>
      </c>
      <c r="S4" s="58">
        <v>3</v>
      </c>
      <c r="T4" s="58">
        <v>4</v>
      </c>
      <c r="U4" s="58">
        <v>5</v>
      </c>
      <c r="V4" s="58">
        <v>6</v>
      </c>
      <c r="W4" s="58">
        <v>7</v>
      </c>
      <c r="X4" s="58">
        <v>8</v>
      </c>
      <c r="Y4" s="58">
        <v>9</v>
      </c>
      <c r="Z4" s="58">
        <v>10</v>
      </c>
      <c r="AA4" s="55"/>
      <c r="AB4" s="57">
        <v>1</v>
      </c>
      <c r="AC4" s="57">
        <v>2</v>
      </c>
      <c r="AD4" s="57">
        <v>3</v>
      </c>
      <c r="AE4" s="57">
        <v>4</v>
      </c>
      <c r="AF4" s="57">
        <v>5</v>
      </c>
      <c r="AG4" s="57">
        <v>6</v>
      </c>
      <c r="AH4" s="57">
        <v>7</v>
      </c>
      <c r="AI4" s="57">
        <v>8</v>
      </c>
      <c r="AJ4" s="57">
        <v>9</v>
      </c>
      <c r="AK4" s="57">
        <v>10</v>
      </c>
      <c r="AL4" s="57"/>
      <c r="AM4" s="57"/>
      <c r="AN4" s="57"/>
      <c r="AO4" s="57"/>
      <c r="AP4" s="57"/>
      <c r="AQ4" s="57"/>
      <c r="AR4" s="57">
        <v>8</v>
      </c>
      <c r="AS4" s="57"/>
      <c r="AT4" s="57"/>
      <c r="AU4" s="57"/>
      <c r="AV4" s="57"/>
      <c r="AW4" s="57"/>
      <c r="AX4" s="57"/>
      <c r="AY4" s="57"/>
      <c r="AZ4" s="57"/>
      <c r="BA4" s="57">
        <v>9</v>
      </c>
      <c r="BB4" s="57">
        <v>10</v>
      </c>
      <c r="BC4" s="55"/>
      <c r="BD4" s="55"/>
    </row>
    <row r="5" spans="1:56" ht="14.25" customHeight="1">
      <c r="A5" s="292"/>
      <c r="B5" s="292"/>
      <c r="C5" s="292"/>
      <c r="D5" s="294"/>
      <c r="E5" s="294"/>
      <c r="F5" s="294"/>
      <c r="G5" s="295"/>
      <c r="H5" s="294"/>
      <c r="I5" s="295"/>
      <c r="J5" s="294"/>
      <c r="K5" s="294"/>
      <c r="L5" s="294"/>
      <c r="M5" s="294"/>
      <c r="N5" s="294"/>
      <c r="O5" s="295"/>
      <c r="P5" s="295"/>
      <c r="Q5" s="293" t="s">
        <v>159</v>
      </c>
      <c r="R5" s="293"/>
      <c r="S5" s="293"/>
      <c r="T5" s="293"/>
      <c r="U5" s="293"/>
      <c r="V5" s="293"/>
      <c r="W5" s="293"/>
      <c r="X5" s="293"/>
      <c r="Y5" s="293"/>
      <c r="Z5" s="293"/>
      <c r="AA5" s="55"/>
      <c r="AB5" s="296" t="s">
        <v>159</v>
      </c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55"/>
      <c r="BD5" s="55"/>
    </row>
    <row r="6" spans="1:56" ht="13.5" customHeight="1">
      <c r="A6" s="292"/>
      <c r="B6" s="292"/>
      <c r="C6" s="292"/>
      <c r="D6" s="294"/>
      <c r="E6" s="294"/>
      <c r="F6" s="294"/>
      <c r="G6" s="295"/>
      <c r="H6" s="294"/>
      <c r="I6" s="295"/>
      <c r="J6" s="294"/>
      <c r="K6" s="294"/>
      <c r="L6" s="294"/>
      <c r="M6" s="294"/>
      <c r="N6" s="294"/>
      <c r="O6" s="295"/>
      <c r="P6" s="295"/>
      <c r="Q6" s="58">
        <v>18</v>
      </c>
      <c r="R6" s="58">
        <v>16</v>
      </c>
      <c r="S6" s="58">
        <v>18</v>
      </c>
      <c r="T6" s="58">
        <v>18</v>
      </c>
      <c r="U6" s="58">
        <v>18</v>
      </c>
      <c r="V6" s="58">
        <v>15</v>
      </c>
      <c r="W6" s="58">
        <v>12</v>
      </c>
      <c r="X6" s="58">
        <v>15</v>
      </c>
      <c r="Y6" s="58">
        <v>12</v>
      </c>
      <c r="Z6" s="58">
        <v>13</v>
      </c>
      <c r="AA6" s="55"/>
      <c r="AB6" s="57">
        <v>18</v>
      </c>
      <c r="AC6" s="57">
        <v>16</v>
      </c>
      <c r="AD6" s="57">
        <v>18</v>
      </c>
      <c r="AE6" s="57">
        <v>18</v>
      </c>
      <c r="AF6" s="57">
        <v>18</v>
      </c>
      <c r="AG6" s="57">
        <v>15</v>
      </c>
      <c r="AH6" s="57">
        <v>12</v>
      </c>
      <c r="AI6" s="57">
        <v>15</v>
      </c>
      <c r="AJ6" s="57">
        <v>10</v>
      </c>
      <c r="AK6" s="57">
        <v>15</v>
      </c>
      <c r="AL6" s="57"/>
      <c r="AM6" s="57"/>
      <c r="AN6" s="57"/>
      <c r="AO6" s="57"/>
      <c r="AP6" s="57"/>
      <c r="AQ6" s="57"/>
      <c r="AR6" s="57">
        <v>15</v>
      </c>
      <c r="AS6" s="57"/>
      <c r="AT6" s="57"/>
      <c r="AU6" s="57"/>
      <c r="AV6" s="57"/>
      <c r="AW6" s="57"/>
      <c r="AX6" s="57"/>
      <c r="AY6" s="57"/>
      <c r="AZ6" s="57"/>
      <c r="BA6" s="57">
        <v>12</v>
      </c>
      <c r="BB6" s="57">
        <v>13</v>
      </c>
      <c r="BC6" s="55"/>
      <c r="BD6" s="55"/>
    </row>
    <row r="7" spans="1:56" ht="15" customHeight="1">
      <c r="A7" s="292"/>
      <c r="B7" s="292"/>
      <c r="C7" s="292"/>
      <c r="D7" s="294"/>
      <c r="E7" s="294"/>
      <c r="F7" s="294"/>
      <c r="G7" s="295"/>
      <c r="H7" s="294"/>
      <c r="I7" s="295"/>
      <c r="J7" s="294"/>
      <c r="K7" s="294"/>
      <c r="L7" s="294"/>
      <c r="M7" s="294"/>
      <c r="N7" s="294"/>
      <c r="O7" s="295"/>
      <c r="P7" s="295"/>
      <c r="Q7" s="293" t="s">
        <v>160</v>
      </c>
      <c r="R7" s="293"/>
      <c r="S7" s="293"/>
      <c r="T7" s="293"/>
      <c r="U7" s="293"/>
      <c r="V7" s="293"/>
      <c r="W7" s="293"/>
      <c r="X7" s="293"/>
      <c r="Y7" s="293"/>
      <c r="Z7" s="293"/>
      <c r="AA7" s="55"/>
      <c r="AB7" s="296" t="s">
        <v>161</v>
      </c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55"/>
      <c r="BD7" s="55"/>
    </row>
    <row r="8" spans="1:56" ht="21" customHeight="1">
      <c r="A8" s="292"/>
      <c r="B8" s="292"/>
      <c r="C8" s="292"/>
      <c r="D8" s="294"/>
      <c r="E8" s="294"/>
      <c r="F8" s="294"/>
      <c r="G8" s="295"/>
      <c r="H8" s="294"/>
      <c r="I8" s="295"/>
      <c r="J8" s="294"/>
      <c r="K8" s="294"/>
      <c r="L8" s="294"/>
      <c r="M8" s="294"/>
      <c r="N8" s="294"/>
      <c r="O8" s="295"/>
      <c r="P8" s="295"/>
      <c r="Q8" s="59">
        <f aca="true" t="shared" si="0" ref="Q8:Z8">SUM(Q9:Q115)</f>
        <v>29</v>
      </c>
      <c r="R8" s="60">
        <f t="shared" si="0"/>
        <v>31</v>
      </c>
      <c r="S8" s="61">
        <f t="shared" si="0"/>
        <v>30</v>
      </c>
      <c r="T8" s="61">
        <f t="shared" si="0"/>
        <v>30</v>
      </c>
      <c r="U8" s="59">
        <f t="shared" si="0"/>
        <v>30</v>
      </c>
      <c r="V8" s="60">
        <f t="shared" si="0"/>
        <v>30</v>
      </c>
      <c r="W8" s="61">
        <f t="shared" si="0"/>
        <v>30</v>
      </c>
      <c r="X8" s="61">
        <f t="shared" si="0"/>
        <v>30</v>
      </c>
      <c r="Y8" s="59">
        <f t="shared" si="0"/>
        <v>30</v>
      </c>
      <c r="Z8" s="59">
        <f t="shared" si="0"/>
        <v>30</v>
      </c>
      <c r="AA8" s="55"/>
      <c r="AB8" s="62">
        <f>SUM(AB9:AB115)-AB14-AB130</f>
        <v>25</v>
      </c>
      <c r="AC8" s="63">
        <f aca="true" t="shared" si="1" ref="AC8:AJ8">SUM(AC9:AC115)</f>
        <v>26</v>
      </c>
      <c r="AD8" s="62">
        <f t="shared" si="1"/>
        <v>26</v>
      </c>
      <c r="AE8" s="62">
        <f t="shared" si="1"/>
        <v>24</v>
      </c>
      <c r="AF8" s="64">
        <f t="shared" si="1"/>
        <v>27</v>
      </c>
      <c r="AG8" s="65">
        <f t="shared" si="1"/>
        <v>23</v>
      </c>
      <c r="AH8" s="64">
        <f t="shared" si="1"/>
        <v>25</v>
      </c>
      <c r="AI8" s="66">
        <f t="shared" si="1"/>
        <v>0</v>
      </c>
      <c r="AJ8" s="66">
        <f t="shared" si="1"/>
        <v>0</v>
      </c>
      <c r="AK8" s="66">
        <f>SUM(AK9:AL115)</f>
        <v>0</v>
      </c>
      <c r="AL8" s="67"/>
      <c r="AM8" s="67"/>
      <c r="AN8" s="67"/>
      <c r="AO8" s="67"/>
      <c r="AP8" s="67"/>
      <c r="AQ8" s="67"/>
      <c r="AR8" s="64">
        <f>SUM(AR9:AR115)</f>
        <v>27</v>
      </c>
      <c r="AS8" s="68"/>
      <c r="AT8" s="68"/>
      <c r="AU8" s="68"/>
      <c r="AV8" s="68"/>
      <c r="AW8" s="68"/>
      <c r="AX8" s="68"/>
      <c r="AY8" s="68"/>
      <c r="AZ8" s="68"/>
      <c r="BA8" s="64">
        <f>SUM(BA9:BA115)</f>
        <v>25</v>
      </c>
      <c r="BB8" s="64">
        <f>SUM(BB9:BB115)</f>
        <v>22</v>
      </c>
      <c r="BC8" s="55"/>
      <c r="BD8" s="55"/>
    </row>
    <row r="9" spans="1:54" ht="15" customHeight="1">
      <c r="A9" s="55"/>
      <c r="B9" s="69"/>
      <c r="C9" s="69"/>
      <c r="D9" s="70"/>
      <c r="E9" s="70"/>
      <c r="F9" s="71"/>
      <c r="G9" s="80">
        <v>300</v>
      </c>
      <c r="H9" s="80">
        <v>10800</v>
      </c>
      <c r="I9" s="109" t="s">
        <v>162</v>
      </c>
      <c r="J9" s="202" t="s">
        <v>163</v>
      </c>
      <c r="K9" s="109" t="s">
        <v>164</v>
      </c>
      <c r="L9" s="109" t="s">
        <v>379</v>
      </c>
      <c r="M9" s="109" t="s">
        <v>380</v>
      </c>
      <c r="N9" s="109" t="s">
        <v>381</v>
      </c>
      <c r="O9" s="109" t="s">
        <v>382</v>
      </c>
      <c r="P9" s="203" t="s">
        <v>165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5"/>
      <c r="AB9" s="57"/>
      <c r="AC9" s="57"/>
      <c r="AD9" s="57"/>
      <c r="AE9" s="57"/>
      <c r="AF9" s="57"/>
      <c r="AG9" s="57"/>
      <c r="AH9" s="57"/>
      <c r="AI9" s="73"/>
      <c r="AJ9" s="73"/>
      <c r="AK9" s="73"/>
      <c r="AL9" s="73"/>
      <c r="AM9" s="73"/>
      <c r="AN9" s="73"/>
      <c r="AO9" s="73"/>
      <c r="AP9" s="73"/>
      <c r="AQ9" s="73"/>
      <c r="AR9" s="57"/>
      <c r="AS9" s="73"/>
      <c r="AT9" s="73"/>
      <c r="AU9" s="73"/>
      <c r="AV9" s="73"/>
      <c r="AW9" s="73"/>
      <c r="AX9" s="73"/>
      <c r="AY9" s="73"/>
      <c r="AZ9" s="73"/>
      <c r="BA9" s="57"/>
      <c r="BB9" s="57"/>
    </row>
    <row r="10" spans="1:54" ht="12.75">
      <c r="A10" s="74" t="s">
        <v>166</v>
      </c>
      <c r="B10" s="75"/>
      <c r="C10" s="76" t="s">
        <v>167</v>
      </c>
      <c r="D10" s="70"/>
      <c r="E10" s="70"/>
      <c r="F10" s="71"/>
      <c r="G10" s="80">
        <v>258</v>
      </c>
      <c r="H10" s="80">
        <v>9288</v>
      </c>
      <c r="I10" s="109" t="s">
        <v>162</v>
      </c>
      <c r="J10" s="202" t="s">
        <v>163</v>
      </c>
      <c r="K10" s="109" t="s">
        <v>164</v>
      </c>
      <c r="L10" s="109" t="s">
        <v>379</v>
      </c>
      <c r="M10" s="109" t="s">
        <v>380</v>
      </c>
      <c r="N10" s="109" t="s">
        <v>381</v>
      </c>
      <c r="O10" s="109" t="s">
        <v>382</v>
      </c>
      <c r="P10" s="203" t="s">
        <v>165</v>
      </c>
      <c r="Q10" s="58"/>
      <c r="R10" s="58"/>
      <c r="S10" s="58"/>
      <c r="T10" s="58"/>
      <c r="U10" s="58"/>
      <c r="V10" s="58"/>
      <c r="W10" s="58"/>
      <c r="X10" s="78"/>
      <c r="Y10" s="58"/>
      <c r="Z10" s="58"/>
      <c r="AA10" s="55"/>
      <c r="AB10" s="57"/>
      <c r="AC10" s="57"/>
      <c r="AD10" s="57"/>
      <c r="AE10" s="57"/>
      <c r="AF10" s="57"/>
      <c r="AG10" s="57"/>
      <c r="AH10" s="57"/>
      <c r="AI10" s="73"/>
      <c r="AJ10" s="73"/>
      <c r="AK10" s="73"/>
      <c r="AL10" s="73"/>
      <c r="AM10" s="73"/>
      <c r="AN10" s="73"/>
      <c r="AO10" s="73"/>
      <c r="AP10" s="73"/>
      <c r="AQ10" s="73"/>
      <c r="AR10" s="57"/>
      <c r="AS10" s="73"/>
      <c r="AT10" s="73"/>
      <c r="AU10" s="73"/>
      <c r="AV10" s="73"/>
      <c r="AW10" s="73"/>
      <c r="AX10" s="73"/>
      <c r="AY10" s="73"/>
      <c r="AZ10" s="73"/>
      <c r="BA10" s="57"/>
      <c r="BB10" s="57"/>
    </row>
    <row r="11" spans="1:54" ht="12.75">
      <c r="A11" s="74"/>
      <c r="B11" s="79"/>
      <c r="C11" s="80" t="s">
        <v>168</v>
      </c>
      <c r="D11" s="70"/>
      <c r="E11" s="70"/>
      <c r="F11" s="71"/>
      <c r="G11" s="77">
        <v>52</v>
      </c>
      <c r="H11" s="77">
        <v>1872</v>
      </c>
      <c r="I11" s="77">
        <v>144</v>
      </c>
      <c r="J11" s="81">
        <v>900</v>
      </c>
      <c r="K11" s="77">
        <v>226</v>
      </c>
      <c r="L11" s="77">
        <v>366</v>
      </c>
      <c r="M11" s="77">
        <v>126</v>
      </c>
      <c r="N11" s="72"/>
      <c r="O11" s="77">
        <v>182</v>
      </c>
      <c r="P11" s="82">
        <v>828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5"/>
      <c r="AB11" s="57"/>
      <c r="AC11" s="57"/>
      <c r="AD11" s="57"/>
      <c r="AE11" s="57"/>
      <c r="AF11" s="57"/>
      <c r="AG11" s="57"/>
      <c r="AH11" s="57"/>
      <c r="AI11" s="73"/>
      <c r="AJ11" s="73"/>
      <c r="AK11" s="73"/>
      <c r="AL11" s="73"/>
      <c r="AM11" s="73"/>
      <c r="AN11" s="73"/>
      <c r="AO11" s="73"/>
      <c r="AP11" s="73"/>
      <c r="AQ11" s="73"/>
      <c r="AR11" s="57"/>
      <c r="AS11" s="73"/>
      <c r="AT11" s="73"/>
      <c r="AU11" s="73"/>
      <c r="AV11" s="73"/>
      <c r="AW11" s="73"/>
      <c r="AX11" s="73"/>
      <c r="AY11" s="73"/>
      <c r="AZ11" s="73"/>
      <c r="BA11" s="57"/>
      <c r="BB11" s="57"/>
    </row>
    <row r="12" spans="1:54" ht="22.5">
      <c r="A12" s="74"/>
      <c r="B12" s="79" t="s">
        <v>169</v>
      </c>
      <c r="C12" s="74" t="s">
        <v>170</v>
      </c>
      <c r="D12" s="80"/>
      <c r="E12" s="83"/>
      <c r="F12" s="84"/>
      <c r="G12" s="80">
        <v>12</v>
      </c>
      <c r="H12" s="80">
        <v>432</v>
      </c>
      <c r="I12" s="80">
        <v>36</v>
      </c>
      <c r="J12" s="85">
        <v>198</v>
      </c>
      <c r="K12" s="80">
        <v>58</v>
      </c>
      <c r="L12" s="80">
        <v>98</v>
      </c>
      <c r="M12" s="80"/>
      <c r="N12" s="80"/>
      <c r="O12" s="80">
        <v>42</v>
      </c>
      <c r="P12" s="86">
        <v>198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5"/>
      <c r="AB12" s="57"/>
      <c r="AC12" s="57"/>
      <c r="AD12" s="57"/>
      <c r="AE12" s="57"/>
      <c r="AF12" s="57"/>
      <c r="AG12" s="57"/>
      <c r="AH12" s="57"/>
      <c r="AI12" s="73"/>
      <c r="AJ12" s="73"/>
      <c r="AK12" s="73"/>
      <c r="AL12" s="73"/>
      <c r="AM12" s="73"/>
      <c r="AN12" s="73"/>
      <c r="AO12" s="73"/>
      <c r="AP12" s="73"/>
      <c r="AQ12" s="73"/>
      <c r="AR12" s="57"/>
      <c r="AS12" s="73"/>
      <c r="AT12" s="73"/>
      <c r="AU12" s="73"/>
      <c r="AV12" s="73"/>
      <c r="AW12" s="73"/>
      <c r="AX12" s="73"/>
      <c r="AY12" s="73"/>
      <c r="AZ12" s="73"/>
      <c r="BA12" s="57"/>
      <c r="BB12" s="57"/>
    </row>
    <row r="13" spans="1:54" ht="12.75">
      <c r="A13" s="74"/>
      <c r="B13" s="87" t="s">
        <v>171</v>
      </c>
      <c r="C13" s="55" t="s">
        <v>172</v>
      </c>
      <c r="D13" s="80"/>
      <c r="E13" s="58">
        <v>5</v>
      </c>
      <c r="F13" s="55"/>
      <c r="G13" s="58">
        <v>3</v>
      </c>
      <c r="H13" s="58">
        <f aca="true" t="shared" si="2" ref="H13:H23">PRODUCT(G13,36)</f>
        <v>108</v>
      </c>
      <c r="I13" s="80"/>
      <c r="J13" s="88">
        <v>54</v>
      </c>
      <c r="K13" s="58">
        <v>16</v>
      </c>
      <c r="L13" s="89">
        <v>28</v>
      </c>
      <c r="M13" s="58"/>
      <c r="N13" s="58"/>
      <c r="O13" s="58">
        <v>10</v>
      </c>
      <c r="P13" s="90">
        <v>54</v>
      </c>
      <c r="Q13" s="58"/>
      <c r="R13" s="58"/>
      <c r="S13" s="58"/>
      <c r="T13" s="58"/>
      <c r="U13" s="58">
        <v>3</v>
      </c>
      <c r="V13" s="58"/>
      <c r="W13" s="58"/>
      <c r="X13" s="58"/>
      <c r="Y13" s="91"/>
      <c r="Z13" s="91"/>
      <c r="AA13" s="55"/>
      <c r="AB13" s="57"/>
      <c r="AC13" s="92"/>
      <c r="AD13" s="92"/>
      <c r="AE13" s="92"/>
      <c r="AF13" s="57">
        <v>3</v>
      </c>
      <c r="AG13" s="92"/>
      <c r="AH13" s="92"/>
      <c r="AI13" s="57"/>
      <c r="AJ13" s="57"/>
      <c r="AK13" s="57"/>
      <c r="AL13" s="57"/>
      <c r="AM13" s="57"/>
      <c r="AN13" s="57"/>
      <c r="AO13" s="57"/>
      <c r="AP13" s="57"/>
      <c r="AQ13" s="57"/>
      <c r="AR13" s="92"/>
      <c r="AS13" s="57"/>
      <c r="AT13" s="57"/>
      <c r="AU13" s="57"/>
      <c r="AV13" s="57"/>
      <c r="AW13" s="57"/>
      <c r="AX13" s="57"/>
      <c r="AY13" s="57"/>
      <c r="AZ13" s="57"/>
      <c r="BA13" s="92"/>
      <c r="BB13" s="93"/>
    </row>
    <row r="14" spans="1:54" ht="22.5">
      <c r="A14" s="74"/>
      <c r="B14" s="87" t="s">
        <v>173</v>
      </c>
      <c r="C14" s="94" t="s">
        <v>174</v>
      </c>
      <c r="D14" s="80"/>
      <c r="E14" s="58">
        <v>7</v>
      </c>
      <c r="F14" s="55"/>
      <c r="G14" s="58">
        <v>2</v>
      </c>
      <c r="H14" s="58">
        <f t="shared" si="2"/>
        <v>72</v>
      </c>
      <c r="I14" s="80"/>
      <c r="J14" s="88">
        <f>SUM(K14:O14)</f>
        <v>36</v>
      </c>
      <c r="K14" s="89">
        <v>10</v>
      </c>
      <c r="L14" s="89">
        <v>18</v>
      </c>
      <c r="M14" s="58"/>
      <c r="N14" s="58"/>
      <c r="O14" s="89">
        <v>8</v>
      </c>
      <c r="P14" s="95">
        <v>36</v>
      </c>
      <c r="Q14" s="58"/>
      <c r="R14" s="58"/>
      <c r="S14" s="58"/>
      <c r="T14" s="58"/>
      <c r="U14" s="58"/>
      <c r="V14" s="58"/>
      <c r="W14" s="58">
        <v>2</v>
      </c>
      <c r="X14" s="58"/>
      <c r="Y14" s="91"/>
      <c r="Z14" s="91"/>
      <c r="AA14" s="55"/>
      <c r="AB14" s="92"/>
      <c r="AC14" s="92"/>
      <c r="AD14" s="92"/>
      <c r="AE14" s="92"/>
      <c r="AF14" s="57"/>
      <c r="AG14" s="92"/>
      <c r="AH14" s="57">
        <v>3</v>
      </c>
      <c r="AI14" s="92"/>
      <c r="AJ14" s="92"/>
      <c r="AK14" s="92"/>
      <c r="AL14" s="57"/>
      <c r="AM14" s="57"/>
      <c r="AN14" s="57"/>
      <c r="AO14" s="57"/>
      <c r="AP14" s="57"/>
      <c r="AQ14" s="57"/>
      <c r="AR14" s="92"/>
      <c r="AS14" s="57"/>
      <c r="AT14" s="57"/>
      <c r="AU14" s="57"/>
      <c r="AV14" s="57"/>
      <c r="AW14" s="57"/>
      <c r="AX14" s="57"/>
      <c r="AY14" s="57"/>
      <c r="AZ14" s="57"/>
      <c r="BA14" s="92"/>
      <c r="BB14" s="93"/>
    </row>
    <row r="15" spans="1:54" ht="12.75">
      <c r="A15" s="74"/>
      <c r="B15" s="87" t="s">
        <v>175</v>
      </c>
      <c r="C15" s="55" t="s">
        <v>176</v>
      </c>
      <c r="D15" s="58">
        <v>1</v>
      </c>
      <c r="E15" s="70"/>
      <c r="F15" s="55"/>
      <c r="G15" s="58">
        <v>4</v>
      </c>
      <c r="H15" s="58">
        <f t="shared" si="2"/>
        <v>144</v>
      </c>
      <c r="I15" s="58">
        <v>36</v>
      </c>
      <c r="J15" s="88">
        <v>54</v>
      </c>
      <c r="K15" s="58">
        <v>16</v>
      </c>
      <c r="L15" s="89">
        <v>24</v>
      </c>
      <c r="M15" s="58"/>
      <c r="N15" s="58"/>
      <c r="O15" s="58">
        <v>14</v>
      </c>
      <c r="P15" s="90">
        <v>54</v>
      </c>
      <c r="Q15" s="58">
        <v>4</v>
      </c>
      <c r="R15" s="58"/>
      <c r="S15" s="58"/>
      <c r="T15" s="58"/>
      <c r="U15" s="58"/>
      <c r="V15" s="58"/>
      <c r="W15" s="55"/>
      <c r="X15" s="55"/>
      <c r="Y15" s="91"/>
      <c r="Z15" s="91"/>
      <c r="AA15" s="55"/>
      <c r="AB15" s="57">
        <v>3</v>
      </c>
      <c r="AC15" s="57"/>
      <c r="AD15" s="57"/>
      <c r="AE15" s="57"/>
      <c r="AF15" s="92"/>
      <c r="AG15" s="92"/>
      <c r="AH15" s="92"/>
      <c r="AI15" s="57"/>
      <c r="AJ15" s="57"/>
      <c r="AK15" s="57"/>
      <c r="AL15" s="57"/>
      <c r="AM15" s="57"/>
      <c r="AN15" s="57"/>
      <c r="AO15" s="57"/>
      <c r="AP15" s="57"/>
      <c r="AQ15" s="57"/>
      <c r="AR15" s="92"/>
      <c r="AS15" s="57"/>
      <c r="AT15" s="57"/>
      <c r="AU15" s="57"/>
      <c r="AV15" s="57"/>
      <c r="AW15" s="57"/>
      <c r="AX15" s="57"/>
      <c r="AY15" s="57"/>
      <c r="AZ15" s="57"/>
      <c r="BA15" s="92"/>
      <c r="BB15" s="93"/>
    </row>
    <row r="16" spans="1:54" ht="12.75">
      <c r="A16" s="74"/>
      <c r="B16" s="87" t="s">
        <v>177</v>
      </c>
      <c r="C16" s="55" t="s">
        <v>178</v>
      </c>
      <c r="D16" s="58"/>
      <c r="E16" s="58">
        <v>8</v>
      </c>
      <c r="F16" s="55"/>
      <c r="G16" s="58">
        <v>3</v>
      </c>
      <c r="H16" s="58">
        <f t="shared" si="2"/>
        <v>108</v>
      </c>
      <c r="I16" s="80"/>
      <c r="J16" s="88">
        <v>54</v>
      </c>
      <c r="K16" s="58">
        <v>16</v>
      </c>
      <c r="L16" s="89">
        <v>28</v>
      </c>
      <c r="M16" s="58"/>
      <c r="N16" s="58"/>
      <c r="O16" s="58">
        <v>10</v>
      </c>
      <c r="P16" s="90">
        <v>54</v>
      </c>
      <c r="Q16" s="58"/>
      <c r="R16" s="58"/>
      <c r="S16" s="58"/>
      <c r="T16" s="58"/>
      <c r="U16" s="58"/>
      <c r="V16" s="58"/>
      <c r="W16" s="58"/>
      <c r="X16" s="58">
        <v>3</v>
      </c>
      <c r="Y16" s="91"/>
      <c r="Z16" s="91"/>
      <c r="AA16" s="55"/>
      <c r="AB16" s="57"/>
      <c r="AC16" s="57"/>
      <c r="AD16" s="57"/>
      <c r="AE16" s="57"/>
      <c r="AF16" s="92"/>
      <c r="AG16" s="92"/>
      <c r="AH16" s="92"/>
      <c r="AI16" s="57"/>
      <c r="AJ16" s="57"/>
      <c r="AK16" s="57"/>
      <c r="AL16" s="57"/>
      <c r="AM16" s="57"/>
      <c r="AN16" s="57"/>
      <c r="AO16" s="57"/>
      <c r="AP16" s="57"/>
      <c r="AQ16" s="57"/>
      <c r="AR16" s="57">
        <v>4</v>
      </c>
      <c r="AS16" s="57"/>
      <c r="AT16" s="57"/>
      <c r="AU16" s="57"/>
      <c r="AV16" s="57"/>
      <c r="AW16" s="57"/>
      <c r="AX16" s="57"/>
      <c r="AY16" s="57"/>
      <c r="AZ16" s="57"/>
      <c r="BA16" s="92"/>
      <c r="BB16" s="93"/>
    </row>
    <row r="17" spans="1:54" ht="22.5">
      <c r="A17" s="74"/>
      <c r="B17" s="96" t="s">
        <v>179</v>
      </c>
      <c r="C17" s="74" t="s">
        <v>180</v>
      </c>
      <c r="D17" s="58"/>
      <c r="E17" s="58"/>
      <c r="F17" s="55"/>
      <c r="G17" s="80">
        <v>11</v>
      </c>
      <c r="H17" s="80">
        <f t="shared" si="2"/>
        <v>396</v>
      </c>
      <c r="I17" s="80">
        <v>36</v>
      </c>
      <c r="J17" s="97">
        <v>180</v>
      </c>
      <c r="K17" s="80">
        <v>16</v>
      </c>
      <c r="L17" s="98">
        <v>28</v>
      </c>
      <c r="M17" s="80">
        <v>98</v>
      </c>
      <c r="N17" s="58"/>
      <c r="O17" s="80">
        <v>38</v>
      </c>
      <c r="P17" s="99">
        <v>180</v>
      </c>
      <c r="Q17" s="58"/>
      <c r="R17" s="58"/>
      <c r="S17" s="58"/>
      <c r="T17" s="58"/>
      <c r="U17" s="58"/>
      <c r="V17" s="58"/>
      <c r="W17" s="58"/>
      <c r="X17" s="58"/>
      <c r="Y17" s="91"/>
      <c r="Z17" s="91"/>
      <c r="AA17" s="55"/>
      <c r="AB17" s="57"/>
      <c r="AC17" s="57"/>
      <c r="AD17" s="57"/>
      <c r="AE17" s="57"/>
      <c r="AF17" s="92"/>
      <c r="AG17" s="92"/>
      <c r="AH17" s="92"/>
      <c r="AI17" s="57"/>
      <c r="AJ17" s="57"/>
      <c r="AK17" s="57"/>
      <c r="AL17" s="57"/>
      <c r="AM17" s="57"/>
      <c r="AN17" s="57"/>
      <c r="AO17" s="57"/>
      <c r="AP17" s="57"/>
      <c r="AQ17" s="57"/>
      <c r="AR17" s="92"/>
      <c r="AS17" s="57"/>
      <c r="AT17" s="57"/>
      <c r="AU17" s="57"/>
      <c r="AV17" s="57"/>
      <c r="AW17" s="57"/>
      <c r="AX17" s="57"/>
      <c r="AY17" s="57"/>
      <c r="AZ17" s="57"/>
      <c r="BA17" s="92"/>
      <c r="BB17" s="93"/>
    </row>
    <row r="18" spans="1:54" ht="12.75">
      <c r="A18" s="74"/>
      <c r="B18" s="87" t="s">
        <v>181</v>
      </c>
      <c r="C18" s="55" t="s">
        <v>182</v>
      </c>
      <c r="D18" s="58">
        <v>4</v>
      </c>
      <c r="E18" s="58" t="s">
        <v>183</v>
      </c>
      <c r="F18" s="55"/>
      <c r="G18" s="58">
        <v>8</v>
      </c>
      <c r="H18" s="58">
        <f t="shared" si="2"/>
        <v>288</v>
      </c>
      <c r="I18" s="58">
        <v>36</v>
      </c>
      <c r="J18" s="88">
        <f>SUM(K18:O18)</f>
        <v>126</v>
      </c>
      <c r="K18" s="58"/>
      <c r="L18" s="58"/>
      <c r="M18" s="58">
        <v>98</v>
      </c>
      <c r="N18" s="58"/>
      <c r="O18" s="58">
        <v>28</v>
      </c>
      <c r="P18" s="95">
        <v>126</v>
      </c>
      <c r="Q18" s="58">
        <v>2</v>
      </c>
      <c r="R18" s="58">
        <v>2</v>
      </c>
      <c r="S18" s="58">
        <v>2</v>
      </c>
      <c r="T18" s="58">
        <v>2</v>
      </c>
      <c r="U18" s="58"/>
      <c r="V18" s="58"/>
      <c r="W18" s="58"/>
      <c r="X18" s="58"/>
      <c r="Y18" s="91"/>
      <c r="Z18" s="91"/>
      <c r="AA18" s="55"/>
      <c r="AB18" s="57">
        <v>2</v>
      </c>
      <c r="AC18" s="57">
        <v>2</v>
      </c>
      <c r="AD18" s="57">
        <v>2</v>
      </c>
      <c r="AE18" s="57">
        <v>1</v>
      </c>
      <c r="AF18" s="92"/>
      <c r="AG18" s="92"/>
      <c r="AH18" s="92"/>
      <c r="AI18" s="57"/>
      <c r="AJ18" s="57"/>
      <c r="AK18" s="57"/>
      <c r="AL18" s="57"/>
      <c r="AM18" s="57"/>
      <c r="AN18" s="57"/>
      <c r="AO18" s="57"/>
      <c r="AP18" s="57"/>
      <c r="AQ18" s="57"/>
      <c r="AR18" s="92"/>
      <c r="AS18" s="57"/>
      <c r="AT18" s="57"/>
      <c r="AU18" s="57"/>
      <c r="AV18" s="57"/>
      <c r="AW18" s="57"/>
      <c r="AX18" s="57"/>
      <c r="AY18" s="57"/>
      <c r="AZ18" s="57"/>
      <c r="BA18" s="92"/>
      <c r="BB18" s="93"/>
    </row>
    <row r="19" spans="1:54" ht="12.75">
      <c r="A19" s="74"/>
      <c r="B19" s="87" t="s">
        <v>184</v>
      </c>
      <c r="C19" s="55" t="s">
        <v>419</v>
      </c>
      <c r="D19" s="70"/>
      <c r="E19" s="58">
        <v>7</v>
      </c>
      <c r="F19" s="55"/>
      <c r="G19" s="58">
        <v>3</v>
      </c>
      <c r="H19" s="58">
        <f t="shared" si="2"/>
        <v>108</v>
      </c>
      <c r="I19" s="80"/>
      <c r="J19" s="88">
        <v>54</v>
      </c>
      <c r="K19" s="58">
        <v>16</v>
      </c>
      <c r="L19" s="89">
        <v>28</v>
      </c>
      <c r="M19" s="58"/>
      <c r="N19" s="58"/>
      <c r="O19" s="58">
        <v>10</v>
      </c>
      <c r="P19" s="90">
        <v>54</v>
      </c>
      <c r="Q19" s="58"/>
      <c r="R19" s="55"/>
      <c r="T19" s="58"/>
      <c r="V19" s="58"/>
      <c r="W19" s="58">
        <v>3</v>
      </c>
      <c r="X19" s="58"/>
      <c r="Y19" s="91"/>
      <c r="Z19" s="91"/>
      <c r="AA19" s="55"/>
      <c r="AB19" s="57"/>
      <c r="AC19" s="57"/>
      <c r="AD19" s="57"/>
      <c r="AE19" s="57"/>
      <c r="AF19" s="92"/>
      <c r="AG19" s="92"/>
      <c r="AH19" s="100">
        <v>4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92"/>
      <c r="AS19" s="57"/>
      <c r="AT19" s="57"/>
      <c r="AU19" s="57"/>
      <c r="AV19" s="57"/>
      <c r="AW19" s="57"/>
      <c r="AX19" s="57"/>
      <c r="AY19" s="57"/>
      <c r="AZ19" s="57"/>
      <c r="BA19" s="92"/>
      <c r="BB19" s="93"/>
    </row>
    <row r="20" spans="1:54" ht="33" customHeight="1">
      <c r="A20" s="74"/>
      <c r="B20" s="101" t="s">
        <v>185</v>
      </c>
      <c r="C20" s="102" t="s">
        <v>186</v>
      </c>
      <c r="D20" s="72"/>
      <c r="E20" s="72"/>
      <c r="F20" s="103"/>
      <c r="G20" s="80">
        <v>8</v>
      </c>
      <c r="H20" s="80">
        <f t="shared" si="2"/>
        <v>288</v>
      </c>
      <c r="I20" s="80"/>
      <c r="J20" s="85">
        <v>144</v>
      </c>
      <c r="K20" s="80">
        <v>42</v>
      </c>
      <c r="L20" s="80">
        <v>46</v>
      </c>
      <c r="M20" s="80">
        <v>28</v>
      </c>
      <c r="N20" s="80"/>
      <c r="O20" s="80">
        <v>28</v>
      </c>
      <c r="P20" s="86">
        <v>144</v>
      </c>
      <c r="Q20" s="58"/>
      <c r="R20" s="58"/>
      <c r="S20" s="58"/>
      <c r="T20" s="58"/>
      <c r="U20" s="58"/>
      <c r="V20" s="58"/>
      <c r="W20" s="58"/>
      <c r="X20" s="58"/>
      <c r="Y20" s="104"/>
      <c r="Z20" s="104"/>
      <c r="AA20" s="55"/>
      <c r="AB20" s="105"/>
      <c r="AC20" s="105"/>
      <c r="AD20" s="105"/>
      <c r="AE20" s="105"/>
      <c r="AF20" s="105"/>
      <c r="AG20" s="105"/>
      <c r="AH20" s="105"/>
      <c r="AI20" s="73"/>
      <c r="AJ20" s="73"/>
      <c r="AK20" s="73"/>
      <c r="AL20" s="73"/>
      <c r="AM20" s="73"/>
      <c r="AN20" s="73"/>
      <c r="AO20" s="73"/>
      <c r="AP20" s="73"/>
      <c r="AQ20" s="73"/>
      <c r="AR20" s="105"/>
      <c r="AS20" s="73"/>
      <c r="AT20" s="73"/>
      <c r="AU20" s="73"/>
      <c r="AV20" s="73"/>
      <c r="AW20" s="73"/>
      <c r="AX20" s="73"/>
      <c r="AY20" s="73"/>
      <c r="AZ20" s="73"/>
      <c r="BA20" s="93"/>
      <c r="BB20" s="93"/>
    </row>
    <row r="21" spans="1:54" ht="22.5">
      <c r="A21" s="80"/>
      <c r="B21" s="87" t="s">
        <v>187</v>
      </c>
      <c r="C21" s="94" t="s">
        <v>188</v>
      </c>
      <c r="D21" s="70"/>
      <c r="E21" s="58">
        <v>1</v>
      </c>
      <c r="F21" s="58"/>
      <c r="G21" s="58">
        <v>2</v>
      </c>
      <c r="H21" s="58">
        <f t="shared" si="2"/>
        <v>72</v>
      </c>
      <c r="I21" s="58"/>
      <c r="J21" s="88">
        <f>SUM(K21:O21)</f>
        <v>36</v>
      </c>
      <c r="K21" s="89">
        <v>10</v>
      </c>
      <c r="L21" s="89">
        <v>18</v>
      </c>
      <c r="M21" s="58"/>
      <c r="N21" s="58"/>
      <c r="O21" s="89">
        <v>8</v>
      </c>
      <c r="P21" s="95">
        <v>36</v>
      </c>
      <c r="Q21" s="58">
        <v>2</v>
      </c>
      <c r="R21" s="58"/>
      <c r="S21" s="58"/>
      <c r="T21" s="58"/>
      <c r="U21" s="58"/>
      <c r="V21" s="55"/>
      <c r="W21" s="55"/>
      <c r="X21" s="55"/>
      <c r="Y21" s="104"/>
      <c r="Z21" s="104"/>
      <c r="AA21" s="55"/>
      <c r="AB21" s="57">
        <v>2</v>
      </c>
      <c r="AC21" s="63"/>
      <c r="AD21" s="93"/>
      <c r="AE21" s="93"/>
      <c r="AF21" s="93"/>
      <c r="AG21" s="93"/>
      <c r="AH21" s="93"/>
      <c r="AI21" s="73"/>
      <c r="AJ21" s="73"/>
      <c r="AK21" s="73"/>
      <c r="AL21" s="73"/>
      <c r="AM21" s="73"/>
      <c r="AN21" s="73"/>
      <c r="AO21" s="73"/>
      <c r="AP21" s="73"/>
      <c r="AQ21" s="73"/>
      <c r="AR21" s="105"/>
      <c r="AS21" s="73"/>
      <c r="AT21" s="73"/>
      <c r="AU21" s="73"/>
      <c r="AV21" s="73"/>
      <c r="AW21" s="73"/>
      <c r="AX21" s="73"/>
      <c r="AY21" s="73"/>
      <c r="AZ21" s="73"/>
      <c r="BA21" s="93"/>
      <c r="BB21" s="93"/>
    </row>
    <row r="22" spans="1:54" ht="22.5">
      <c r="A22" s="80"/>
      <c r="B22" s="87" t="s">
        <v>189</v>
      </c>
      <c r="C22" s="94" t="s">
        <v>190</v>
      </c>
      <c r="D22" s="70"/>
      <c r="E22" s="89">
        <v>2</v>
      </c>
      <c r="F22" s="58"/>
      <c r="G22" s="58">
        <v>3</v>
      </c>
      <c r="H22" s="58">
        <f t="shared" si="2"/>
        <v>108</v>
      </c>
      <c r="I22" s="58"/>
      <c r="J22" s="88">
        <f>SUM(K22:O22)</f>
        <v>54</v>
      </c>
      <c r="K22" s="58">
        <v>16</v>
      </c>
      <c r="L22" s="89"/>
      <c r="M22" s="89">
        <v>28</v>
      </c>
      <c r="N22" s="58"/>
      <c r="O22" s="58">
        <v>10</v>
      </c>
      <c r="P22" s="90">
        <v>54</v>
      </c>
      <c r="Q22" s="58"/>
      <c r="R22" s="58">
        <v>3</v>
      </c>
      <c r="S22" s="58"/>
      <c r="T22" s="58"/>
      <c r="U22" s="58"/>
      <c r="V22" s="55"/>
      <c r="W22" s="55"/>
      <c r="X22" s="55"/>
      <c r="Y22" s="104"/>
      <c r="Z22" s="104"/>
      <c r="AA22" s="55"/>
      <c r="AB22" s="57"/>
      <c r="AC22" s="63">
        <v>3</v>
      </c>
      <c r="AD22" s="93"/>
      <c r="AE22" s="93"/>
      <c r="AF22" s="93"/>
      <c r="AG22" s="93"/>
      <c r="AH22" s="93"/>
      <c r="AI22" s="73"/>
      <c r="AJ22" s="73"/>
      <c r="AK22" s="73"/>
      <c r="AL22" s="73"/>
      <c r="AM22" s="73"/>
      <c r="AN22" s="73"/>
      <c r="AO22" s="73"/>
      <c r="AP22" s="73"/>
      <c r="AQ22" s="73"/>
      <c r="AR22" s="105"/>
      <c r="AS22" s="73"/>
      <c r="AT22" s="73"/>
      <c r="AU22" s="73"/>
      <c r="AV22" s="73"/>
      <c r="AW22" s="73"/>
      <c r="AX22" s="73"/>
      <c r="AY22" s="73"/>
      <c r="AZ22" s="73"/>
      <c r="BA22" s="93"/>
      <c r="BB22" s="93"/>
    </row>
    <row r="23" spans="1:54" ht="12.75" customHeight="1">
      <c r="A23" s="74"/>
      <c r="B23" s="87" t="s">
        <v>191</v>
      </c>
      <c r="C23" s="94" t="s">
        <v>192</v>
      </c>
      <c r="D23" s="91"/>
      <c r="E23" s="58">
        <v>2</v>
      </c>
      <c r="F23" s="58"/>
      <c r="G23" s="58">
        <v>3</v>
      </c>
      <c r="H23" s="58">
        <f t="shared" si="2"/>
        <v>108</v>
      </c>
      <c r="I23" s="58"/>
      <c r="J23" s="88">
        <v>54</v>
      </c>
      <c r="K23" s="58">
        <v>16</v>
      </c>
      <c r="L23" s="89">
        <v>28</v>
      </c>
      <c r="M23" s="58"/>
      <c r="N23" s="58"/>
      <c r="O23" s="58">
        <v>10</v>
      </c>
      <c r="P23" s="90">
        <v>54</v>
      </c>
      <c r="Q23" s="58"/>
      <c r="R23" s="106">
        <v>3</v>
      </c>
      <c r="S23" s="58"/>
      <c r="T23" s="58"/>
      <c r="U23" s="58"/>
      <c r="V23" s="55"/>
      <c r="W23" s="55"/>
      <c r="X23" s="55"/>
      <c r="Y23" s="104"/>
      <c r="Z23" s="104"/>
      <c r="AA23" s="55"/>
      <c r="AB23" s="93"/>
      <c r="AC23" s="57">
        <v>3</v>
      </c>
      <c r="AD23" s="93"/>
      <c r="AE23" s="93"/>
      <c r="AF23" s="93"/>
      <c r="AG23" s="93"/>
      <c r="AH23" s="93"/>
      <c r="AI23" s="73"/>
      <c r="AJ23" s="73"/>
      <c r="AK23" s="73"/>
      <c r="AL23" s="73"/>
      <c r="AM23" s="73"/>
      <c r="AN23" s="73"/>
      <c r="AO23" s="73"/>
      <c r="AP23" s="73"/>
      <c r="AQ23" s="73"/>
      <c r="AR23" s="93"/>
      <c r="AS23" s="73"/>
      <c r="AT23" s="73"/>
      <c r="AU23" s="73"/>
      <c r="AV23" s="73"/>
      <c r="AW23" s="73"/>
      <c r="AX23" s="73"/>
      <c r="AY23" s="73"/>
      <c r="AZ23" s="73"/>
      <c r="BA23" s="93"/>
      <c r="BB23" s="93"/>
    </row>
    <row r="24" spans="1:54" ht="12.75" customHeight="1">
      <c r="A24" s="74"/>
      <c r="B24" s="107" t="s">
        <v>193</v>
      </c>
      <c r="C24" s="108" t="s">
        <v>194</v>
      </c>
      <c r="D24" s="58"/>
      <c r="E24" s="70"/>
      <c r="F24" s="55"/>
      <c r="G24" s="109" t="s">
        <v>195</v>
      </c>
      <c r="H24" s="109" t="s">
        <v>196</v>
      </c>
      <c r="I24" s="80">
        <v>36</v>
      </c>
      <c r="J24" s="85">
        <v>144</v>
      </c>
      <c r="K24" s="80">
        <v>42</v>
      </c>
      <c r="L24" s="80">
        <v>74</v>
      </c>
      <c r="M24" s="80"/>
      <c r="N24" s="80"/>
      <c r="O24" s="80">
        <v>28</v>
      </c>
      <c r="P24" s="86">
        <v>144</v>
      </c>
      <c r="Q24" s="110"/>
      <c r="R24" s="55"/>
      <c r="S24" s="55"/>
      <c r="T24" s="55"/>
      <c r="U24" s="55"/>
      <c r="V24" s="55"/>
      <c r="W24" s="106"/>
      <c r="X24" s="55"/>
      <c r="Y24" s="55"/>
      <c r="Z24" s="55"/>
      <c r="AA24" s="55"/>
      <c r="AB24" s="57"/>
      <c r="AC24" s="57"/>
      <c r="AD24" s="105"/>
      <c r="AE24" s="105"/>
      <c r="AF24" s="105"/>
      <c r="AG24" s="105"/>
      <c r="AH24" s="105"/>
      <c r="AI24" s="73"/>
      <c r="AJ24" s="73"/>
      <c r="AK24" s="73"/>
      <c r="AL24" s="73"/>
      <c r="AM24" s="73"/>
      <c r="AN24" s="73"/>
      <c r="AO24" s="73"/>
      <c r="AP24" s="73"/>
      <c r="AQ24" s="73"/>
      <c r="AR24" s="93"/>
      <c r="AS24" s="73"/>
      <c r="AT24" s="73"/>
      <c r="AU24" s="73"/>
      <c r="AV24" s="73"/>
      <c r="AW24" s="73"/>
      <c r="AX24" s="73"/>
      <c r="AY24" s="73"/>
      <c r="AZ24" s="73"/>
      <c r="BA24" s="93"/>
      <c r="BB24" s="93"/>
    </row>
    <row r="25" spans="1:54" ht="10.5" customHeight="1">
      <c r="A25" s="74"/>
      <c r="B25" s="111" t="s">
        <v>197</v>
      </c>
      <c r="C25" s="94" t="s">
        <v>198</v>
      </c>
      <c r="D25" s="58"/>
      <c r="E25" s="58">
        <v>2</v>
      </c>
      <c r="F25" s="55"/>
      <c r="G25" s="112" t="s">
        <v>130</v>
      </c>
      <c r="H25" s="58">
        <v>108</v>
      </c>
      <c r="I25" s="80"/>
      <c r="J25" s="88">
        <v>54</v>
      </c>
      <c r="K25" s="58">
        <v>16</v>
      </c>
      <c r="L25" s="89">
        <v>28</v>
      </c>
      <c r="M25" s="58"/>
      <c r="N25" s="58"/>
      <c r="O25" s="58">
        <v>10</v>
      </c>
      <c r="P25" s="90">
        <v>54</v>
      </c>
      <c r="Q25" s="58"/>
      <c r="R25" s="58">
        <v>3</v>
      </c>
      <c r="S25" s="58"/>
      <c r="T25" s="58"/>
      <c r="U25" s="55"/>
      <c r="V25" s="55"/>
      <c r="W25" s="106"/>
      <c r="X25" s="55"/>
      <c r="Y25" s="55"/>
      <c r="Z25" s="55"/>
      <c r="AA25" s="55"/>
      <c r="AB25" s="57"/>
      <c r="AC25" s="57">
        <v>3</v>
      </c>
      <c r="AD25" s="105"/>
      <c r="AE25" s="105"/>
      <c r="AF25" s="105"/>
      <c r="AG25" s="105"/>
      <c r="AH25" s="105"/>
      <c r="AI25" s="73"/>
      <c r="AJ25" s="73"/>
      <c r="AK25" s="73"/>
      <c r="AL25" s="73"/>
      <c r="AM25" s="73"/>
      <c r="AN25" s="73"/>
      <c r="AO25" s="73"/>
      <c r="AP25" s="73"/>
      <c r="AQ25" s="73"/>
      <c r="AR25" s="93"/>
      <c r="AS25" s="73"/>
      <c r="AT25" s="73"/>
      <c r="AU25" s="73"/>
      <c r="AV25" s="73"/>
      <c r="AW25" s="73"/>
      <c r="AX25" s="73"/>
      <c r="AY25" s="73"/>
      <c r="AZ25" s="73"/>
      <c r="BA25" s="93"/>
      <c r="BB25" s="93"/>
    </row>
    <row r="26" spans="1:54" ht="22.5">
      <c r="A26" s="74"/>
      <c r="B26" s="111" t="s">
        <v>199</v>
      </c>
      <c r="C26" s="94" t="s">
        <v>200</v>
      </c>
      <c r="D26" s="58"/>
      <c r="E26" s="58">
        <v>3</v>
      </c>
      <c r="F26" s="55"/>
      <c r="G26" s="112" t="s">
        <v>130</v>
      </c>
      <c r="H26" s="58">
        <v>108</v>
      </c>
      <c r="I26" s="80"/>
      <c r="J26" s="88">
        <v>54</v>
      </c>
      <c r="K26" s="58">
        <v>16</v>
      </c>
      <c r="L26" s="89">
        <v>28</v>
      </c>
      <c r="M26" s="58"/>
      <c r="N26" s="58"/>
      <c r="O26" s="58">
        <v>10</v>
      </c>
      <c r="P26" s="90">
        <v>54</v>
      </c>
      <c r="Q26" s="110"/>
      <c r="R26" s="58"/>
      <c r="S26" s="58">
        <v>3</v>
      </c>
      <c r="T26" s="58"/>
      <c r="U26" s="55"/>
      <c r="V26" s="55"/>
      <c r="W26" s="106"/>
      <c r="X26" s="55"/>
      <c r="Y26" s="55"/>
      <c r="Z26" s="55"/>
      <c r="AA26" s="55"/>
      <c r="AB26" s="93"/>
      <c r="AC26" s="105"/>
      <c r="AD26" s="57">
        <v>3</v>
      </c>
      <c r="AE26" s="105"/>
      <c r="AF26" s="105"/>
      <c r="AG26" s="105"/>
      <c r="AH26" s="105"/>
      <c r="AI26" s="73"/>
      <c r="AJ26" s="73"/>
      <c r="AK26" s="73"/>
      <c r="AL26" s="73"/>
      <c r="AM26" s="73"/>
      <c r="AN26" s="73"/>
      <c r="AO26" s="73"/>
      <c r="AP26" s="73"/>
      <c r="AQ26" s="73"/>
      <c r="AR26" s="93"/>
      <c r="AS26" s="73"/>
      <c r="AT26" s="73"/>
      <c r="AU26" s="73"/>
      <c r="AV26" s="73"/>
      <c r="AW26" s="73"/>
      <c r="AX26" s="73"/>
      <c r="AY26" s="73"/>
      <c r="AZ26" s="73"/>
      <c r="BA26" s="93"/>
      <c r="BB26" s="93"/>
    </row>
    <row r="27" spans="1:54" ht="21.75" customHeight="1">
      <c r="A27" s="74"/>
      <c r="B27" s="111" t="s">
        <v>201</v>
      </c>
      <c r="C27" s="94" t="s">
        <v>202</v>
      </c>
      <c r="D27" s="58">
        <v>4</v>
      </c>
      <c r="E27" s="70"/>
      <c r="F27" s="55"/>
      <c r="G27" s="112" t="s">
        <v>130</v>
      </c>
      <c r="H27" s="58">
        <v>108</v>
      </c>
      <c r="I27" s="58">
        <v>36</v>
      </c>
      <c r="J27" s="88">
        <v>36</v>
      </c>
      <c r="K27" s="58">
        <v>10</v>
      </c>
      <c r="L27" s="89">
        <v>18</v>
      </c>
      <c r="M27" s="58"/>
      <c r="N27" s="58"/>
      <c r="O27" s="58">
        <v>8</v>
      </c>
      <c r="P27" s="90">
        <v>36</v>
      </c>
      <c r="Q27" s="110"/>
      <c r="R27" s="58"/>
      <c r="S27" s="58"/>
      <c r="T27" s="58">
        <v>3</v>
      </c>
      <c r="U27" s="55"/>
      <c r="V27" s="55"/>
      <c r="W27" s="106"/>
      <c r="X27" s="55"/>
      <c r="Y27" s="55"/>
      <c r="Z27" s="55"/>
      <c r="AA27" s="55"/>
      <c r="AB27" s="57"/>
      <c r="AC27" s="105"/>
      <c r="AD27" s="105"/>
      <c r="AE27" s="57">
        <v>2</v>
      </c>
      <c r="AF27" s="105"/>
      <c r="AG27" s="105"/>
      <c r="AH27" s="105"/>
      <c r="AI27" s="73"/>
      <c r="AJ27" s="73"/>
      <c r="AK27" s="73"/>
      <c r="AL27" s="73"/>
      <c r="AM27" s="73"/>
      <c r="AN27" s="73"/>
      <c r="AO27" s="73"/>
      <c r="AP27" s="73"/>
      <c r="AQ27" s="73"/>
      <c r="AR27" s="93"/>
      <c r="AS27" s="73"/>
      <c r="AT27" s="73"/>
      <c r="AU27" s="73"/>
      <c r="AV27" s="73"/>
      <c r="AW27" s="73"/>
      <c r="AX27" s="73"/>
      <c r="AY27" s="73"/>
      <c r="AZ27" s="73"/>
      <c r="BA27" s="93"/>
      <c r="BB27" s="93"/>
    </row>
    <row r="28" spans="1:54" ht="12.75">
      <c r="A28" s="74"/>
      <c r="B28" s="113" t="s">
        <v>203</v>
      </c>
      <c r="C28" s="108" t="s">
        <v>204</v>
      </c>
      <c r="D28" s="58"/>
      <c r="E28" s="106"/>
      <c r="F28" s="55"/>
      <c r="G28" s="80">
        <v>8</v>
      </c>
      <c r="H28" s="80">
        <v>288</v>
      </c>
      <c r="I28" s="80">
        <v>36</v>
      </c>
      <c r="J28" s="97">
        <v>126</v>
      </c>
      <c r="K28" s="80">
        <v>36</v>
      </c>
      <c r="L28" s="80">
        <v>60</v>
      </c>
      <c r="M28" s="80"/>
      <c r="N28" s="80"/>
      <c r="O28" s="80">
        <v>30</v>
      </c>
      <c r="P28" s="86">
        <v>126</v>
      </c>
      <c r="Q28" s="110"/>
      <c r="R28" s="58"/>
      <c r="S28" s="58"/>
      <c r="T28" s="58"/>
      <c r="U28" s="55"/>
      <c r="V28" s="55"/>
      <c r="W28" s="55"/>
      <c r="X28" s="55"/>
      <c r="Y28" s="55"/>
      <c r="Z28" s="55"/>
      <c r="AA28" s="55"/>
      <c r="AB28" s="93"/>
      <c r="AC28" s="57"/>
      <c r="AD28" s="105"/>
      <c r="AE28" s="105"/>
      <c r="AF28" s="105"/>
      <c r="AG28" s="105"/>
      <c r="AH28" s="105"/>
      <c r="AI28" s="73"/>
      <c r="AJ28" s="73"/>
      <c r="AK28" s="73"/>
      <c r="AL28" s="73"/>
      <c r="AM28" s="73"/>
      <c r="AN28" s="73"/>
      <c r="AO28" s="73"/>
      <c r="AP28" s="73"/>
      <c r="AQ28" s="73"/>
      <c r="AR28" s="93"/>
      <c r="AS28" s="73"/>
      <c r="AT28" s="73"/>
      <c r="AU28" s="73"/>
      <c r="AV28" s="73"/>
      <c r="AW28" s="73"/>
      <c r="AX28" s="73"/>
      <c r="AY28" s="73"/>
      <c r="AZ28" s="73"/>
      <c r="BA28" s="93"/>
      <c r="BB28" s="93"/>
    </row>
    <row r="29" spans="1:54" ht="13.5" customHeight="1">
      <c r="A29" s="74"/>
      <c r="B29" s="114" t="s">
        <v>205</v>
      </c>
      <c r="C29" s="94" t="s">
        <v>206</v>
      </c>
      <c r="D29" s="58">
        <v>2</v>
      </c>
      <c r="E29" s="106"/>
      <c r="F29" s="55"/>
      <c r="G29" s="58">
        <v>4</v>
      </c>
      <c r="H29" s="58">
        <v>144</v>
      </c>
      <c r="I29" s="58">
        <v>36</v>
      </c>
      <c r="J29" s="88">
        <v>54</v>
      </c>
      <c r="K29" s="58">
        <v>16</v>
      </c>
      <c r="L29" s="58">
        <v>24</v>
      </c>
      <c r="M29" s="80"/>
      <c r="N29" s="80"/>
      <c r="O29" s="58">
        <v>14</v>
      </c>
      <c r="P29" s="90">
        <v>54</v>
      </c>
      <c r="Q29" s="58"/>
      <c r="R29" s="58">
        <v>4</v>
      </c>
      <c r="S29" s="58"/>
      <c r="T29" s="58"/>
      <c r="U29" s="55"/>
      <c r="V29" s="55"/>
      <c r="W29" s="55"/>
      <c r="X29" s="55"/>
      <c r="Y29" s="55"/>
      <c r="Z29" s="55"/>
      <c r="AA29" s="55"/>
      <c r="AB29" s="93"/>
      <c r="AC29" s="57">
        <v>3</v>
      </c>
      <c r="AD29" s="105"/>
      <c r="AE29" s="105"/>
      <c r="AF29" s="105"/>
      <c r="AG29" s="105"/>
      <c r="AH29" s="105"/>
      <c r="AI29" s="73"/>
      <c r="AJ29" s="73"/>
      <c r="AK29" s="73"/>
      <c r="AL29" s="73"/>
      <c r="AM29" s="73"/>
      <c r="AN29" s="73"/>
      <c r="AO29" s="73"/>
      <c r="AP29" s="73"/>
      <c r="AQ29" s="73"/>
      <c r="AR29" s="93"/>
      <c r="AS29" s="73"/>
      <c r="AT29" s="73"/>
      <c r="AU29" s="73"/>
      <c r="AV29" s="73"/>
      <c r="AW29" s="73"/>
      <c r="AX29" s="73"/>
      <c r="AY29" s="73"/>
      <c r="AZ29" s="73"/>
      <c r="BA29" s="93"/>
      <c r="BB29" s="93"/>
    </row>
    <row r="30" spans="1:54" ht="21" customHeight="1">
      <c r="A30" s="74"/>
      <c r="B30" s="114" t="s">
        <v>207</v>
      </c>
      <c r="C30" s="94" t="s">
        <v>208</v>
      </c>
      <c r="D30" s="58"/>
      <c r="E30" s="106">
        <v>3</v>
      </c>
      <c r="F30" s="55"/>
      <c r="G30" s="58">
        <v>2</v>
      </c>
      <c r="H30" s="58">
        <f>PRODUCT(G30,36)</f>
        <v>72</v>
      </c>
      <c r="I30" s="58"/>
      <c r="J30" s="88">
        <f>SUM(K30:O30)</f>
        <v>36</v>
      </c>
      <c r="K30" s="89">
        <v>10</v>
      </c>
      <c r="L30" s="89">
        <v>18</v>
      </c>
      <c r="M30" s="58"/>
      <c r="N30" s="58"/>
      <c r="O30" s="89">
        <v>8</v>
      </c>
      <c r="P30" s="95">
        <v>36</v>
      </c>
      <c r="Q30" s="110"/>
      <c r="R30" s="58"/>
      <c r="S30" s="58">
        <v>2</v>
      </c>
      <c r="T30" s="58"/>
      <c r="U30" s="55"/>
      <c r="V30" s="55"/>
      <c r="W30" s="55"/>
      <c r="X30" s="55"/>
      <c r="Y30" s="55"/>
      <c r="Z30" s="55"/>
      <c r="AA30" s="55"/>
      <c r="AB30" s="93"/>
      <c r="AC30" s="57"/>
      <c r="AD30" s="57">
        <v>2</v>
      </c>
      <c r="AE30" s="57"/>
      <c r="AF30" s="105"/>
      <c r="AG30" s="105"/>
      <c r="AH30" s="105"/>
      <c r="AI30" s="73"/>
      <c r="AJ30" s="73"/>
      <c r="AK30" s="73"/>
      <c r="AL30" s="73"/>
      <c r="AM30" s="73"/>
      <c r="AN30" s="73"/>
      <c r="AO30" s="73"/>
      <c r="AP30" s="73"/>
      <c r="AQ30" s="73"/>
      <c r="AR30" s="93"/>
      <c r="AS30" s="73"/>
      <c r="AT30" s="73"/>
      <c r="AU30" s="73"/>
      <c r="AV30" s="73"/>
      <c r="AW30" s="73"/>
      <c r="AX30" s="73"/>
      <c r="AY30" s="73"/>
      <c r="AZ30" s="73"/>
      <c r="BA30" s="93"/>
      <c r="BB30" s="93"/>
    </row>
    <row r="31" spans="1:54" ht="22.5">
      <c r="A31" s="74"/>
      <c r="B31" s="114" t="s">
        <v>209</v>
      </c>
      <c r="C31" s="94" t="s">
        <v>210</v>
      </c>
      <c r="D31" s="58"/>
      <c r="E31" s="106">
        <v>8</v>
      </c>
      <c r="F31" s="55"/>
      <c r="G31" s="58">
        <v>2</v>
      </c>
      <c r="H31" s="58">
        <f>PRODUCT(G31,36)</f>
        <v>72</v>
      </c>
      <c r="I31" s="58"/>
      <c r="J31" s="88">
        <f>SUM(K31:O31)</f>
        <v>36</v>
      </c>
      <c r="K31" s="89">
        <v>10</v>
      </c>
      <c r="L31" s="89">
        <v>18</v>
      </c>
      <c r="M31" s="58"/>
      <c r="N31" s="58"/>
      <c r="O31" s="89">
        <v>8</v>
      </c>
      <c r="P31" s="95">
        <v>36</v>
      </c>
      <c r="Q31" s="110"/>
      <c r="R31" s="58"/>
      <c r="S31" s="58"/>
      <c r="U31" s="55"/>
      <c r="V31" s="55"/>
      <c r="W31" s="55"/>
      <c r="X31" s="58">
        <v>2</v>
      </c>
      <c r="Y31" s="55"/>
      <c r="Z31" s="55"/>
      <c r="AA31" s="55"/>
      <c r="AB31" s="93"/>
      <c r="AC31" s="57"/>
      <c r="AD31" s="57"/>
      <c r="AE31" s="57"/>
      <c r="AF31" s="105"/>
      <c r="AG31" s="105"/>
      <c r="AH31" s="105"/>
      <c r="AI31" s="73"/>
      <c r="AJ31" s="73"/>
      <c r="AK31" s="73"/>
      <c r="AL31" s="73"/>
      <c r="AM31" s="73"/>
      <c r="AN31" s="73"/>
      <c r="AO31" s="73"/>
      <c r="AP31" s="73"/>
      <c r="AQ31" s="73"/>
      <c r="AR31" s="100">
        <v>3</v>
      </c>
      <c r="AS31" s="73"/>
      <c r="AT31" s="73"/>
      <c r="AU31" s="73"/>
      <c r="AV31" s="73"/>
      <c r="AW31" s="73"/>
      <c r="AX31" s="73"/>
      <c r="AY31" s="73"/>
      <c r="AZ31" s="73"/>
      <c r="BA31" s="93"/>
      <c r="BB31" s="93"/>
    </row>
    <row r="32" spans="1:54" ht="33.75">
      <c r="A32" s="74"/>
      <c r="B32" s="113" t="s">
        <v>211</v>
      </c>
      <c r="C32" s="108" t="s">
        <v>212</v>
      </c>
      <c r="D32" s="58"/>
      <c r="E32" s="106"/>
      <c r="F32" s="55"/>
      <c r="G32" s="80">
        <v>4</v>
      </c>
      <c r="H32" s="80">
        <v>144</v>
      </c>
      <c r="I32" s="58"/>
      <c r="J32" s="97">
        <v>108</v>
      </c>
      <c r="K32" s="98">
        <v>32</v>
      </c>
      <c r="L32" s="98">
        <v>60</v>
      </c>
      <c r="M32" s="80"/>
      <c r="N32" s="80"/>
      <c r="O32" s="98">
        <v>16</v>
      </c>
      <c r="P32" s="99">
        <v>36</v>
      </c>
      <c r="Q32" s="115"/>
      <c r="R32" s="58"/>
      <c r="S32" s="55"/>
      <c r="T32" s="55"/>
      <c r="U32" s="55"/>
      <c r="V32" s="55"/>
      <c r="W32" s="55"/>
      <c r="X32" s="55"/>
      <c r="Y32" s="55"/>
      <c r="Z32" s="55"/>
      <c r="AA32" s="55"/>
      <c r="AB32" s="93"/>
      <c r="AC32" s="57"/>
      <c r="AD32" s="105"/>
      <c r="AE32" s="105"/>
      <c r="AF32" s="105"/>
      <c r="AG32" s="105"/>
      <c r="AH32" s="105"/>
      <c r="AI32" s="73"/>
      <c r="AJ32" s="73"/>
      <c r="AK32" s="73"/>
      <c r="AL32" s="73"/>
      <c r="AM32" s="73"/>
      <c r="AN32" s="73"/>
      <c r="AO32" s="73"/>
      <c r="AP32" s="73"/>
      <c r="AQ32" s="73"/>
      <c r="AR32" s="93"/>
      <c r="AS32" s="73"/>
      <c r="AT32" s="73"/>
      <c r="AU32" s="73"/>
      <c r="AV32" s="73"/>
      <c r="AW32" s="73"/>
      <c r="AX32" s="73"/>
      <c r="AY32" s="73"/>
      <c r="AZ32" s="73"/>
      <c r="BA32" s="93"/>
      <c r="BB32" s="93"/>
    </row>
    <row r="33" spans="1:54" ht="12.75" customHeight="1">
      <c r="A33" s="74"/>
      <c r="B33" s="114" t="s">
        <v>213</v>
      </c>
      <c r="C33" s="94" t="s">
        <v>129</v>
      </c>
      <c r="D33" s="58"/>
      <c r="E33" s="106"/>
      <c r="F33" s="55"/>
      <c r="G33" s="58">
        <v>2</v>
      </c>
      <c r="H33" s="58">
        <f>PRODUCT(G33,36)</f>
        <v>72</v>
      </c>
      <c r="I33" s="58"/>
      <c r="J33" s="88">
        <v>72</v>
      </c>
      <c r="K33" s="89">
        <v>22</v>
      </c>
      <c r="L33" s="89">
        <v>42</v>
      </c>
      <c r="M33" s="58"/>
      <c r="N33" s="58"/>
      <c r="O33" s="89">
        <v>8</v>
      </c>
      <c r="P33" s="95">
        <v>0</v>
      </c>
      <c r="Q33" s="110"/>
      <c r="R33" s="58"/>
      <c r="S33" s="58"/>
      <c r="T33" s="55"/>
      <c r="U33" s="58">
        <v>2</v>
      </c>
      <c r="W33" s="58"/>
      <c r="X33" s="58"/>
      <c r="Y33" s="58"/>
      <c r="Z33" s="55"/>
      <c r="AA33" s="55"/>
      <c r="AB33" s="93"/>
      <c r="AC33" s="105"/>
      <c r="AD33" s="105"/>
      <c r="AE33" s="105"/>
      <c r="AF33" s="57"/>
      <c r="AG33" s="92"/>
      <c r="AH33" s="57"/>
      <c r="AI33" s="73"/>
      <c r="AJ33" s="73"/>
      <c r="AK33" s="73"/>
      <c r="AL33" s="73"/>
      <c r="AM33" s="73"/>
      <c r="AN33" s="73"/>
      <c r="AO33" s="73"/>
      <c r="AP33" s="73"/>
      <c r="AQ33" s="73"/>
      <c r="AR33" s="57"/>
      <c r="AS33" s="73"/>
      <c r="AT33" s="73"/>
      <c r="AU33" s="73"/>
      <c r="AV33" s="73"/>
      <c r="AW33" s="73"/>
      <c r="AX33" s="73"/>
      <c r="AY33" s="73"/>
      <c r="AZ33" s="73"/>
      <c r="BA33" s="57"/>
      <c r="BB33" s="93"/>
    </row>
    <row r="34" spans="1:54" ht="12.75" customHeight="1">
      <c r="A34" s="74"/>
      <c r="B34" s="114" t="s">
        <v>214</v>
      </c>
      <c r="C34" s="94" t="s">
        <v>215</v>
      </c>
      <c r="D34" s="55"/>
      <c r="E34" s="58"/>
      <c r="F34" s="55"/>
      <c r="G34" s="58"/>
      <c r="H34" s="80">
        <v>328</v>
      </c>
      <c r="I34" s="58"/>
      <c r="J34" s="88">
        <v>328</v>
      </c>
      <c r="K34" s="89"/>
      <c r="L34" s="89"/>
      <c r="M34" s="58">
        <v>328</v>
      </c>
      <c r="N34" s="58"/>
      <c r="O34" s="58"/>
      <c r="P34" s="90">
        <v>0</v>
      </c>
      <c r="Q34" s="55"/>
      <c r="R34" s="55"/>
      <c r="S34" s="55"/>
      <c r="T34" s="55"/>
      <c r="U34" s="58"/>
      <c r="V34" s="58"/>
      <c r="W34" s="58"/>
      <c r="X34" s="55"/>
      <c r="Y34" s="55"/>
      <c r="Z34" s="55"/>
      <c r="AA34" s="55"/>
      <c r="AB34" s="57"/>
      <c r="AC34" s="57"/>
      <c r="AD34" s="105"/>
      <c r="AE34" s="105"/>
      <c r="AF34" s="105"/>
      <c r="AG34" s="105"/>
      <c r="AH34" s="93"/>
      <c r="AI34" s="73"/>
      <c r="AJ34" s="73"/>
      <c r="AK34" s="73"/>
      <c r="AL34" s="73"/>
      <c r="AM34" s="73"/>
      <c r="AN34" s="73"/>
      <c r="AO34" s="73"/>
      <c r="AP34" s="73"/>
      <c r="AQ34" s="73"/>
      <c r="AR34" s="93"/>
      <c r="AS34" s="73"/>
      <c r="AT34" s="73"/>
      <c r="AU34" s="73"/>
      <c r="AV34" s="73"/>
      <c r="AW34" s="73"/>
      <c r="AX34" s="73"/>
      <c r="AY34" s="73"/>
      <c r="AZ34" s="73"/>
      <c r="BA34" s="93"/>
      <c r="BB34" s="93"/>
    </row>
    <row r="35" spans="1:54" ht="13.5" customHeight="1">
      <c r="A35" s="74"/>
      <c r="B35" s="114" t="s">
        <v>216</v>
      </c>
      <c r="C35" s="94" t="s">
        <v>217</v>
      </c>
      <c r="D35" s="55"/>
      <c r="E35" s="58">
        <v>10</v>
      </c>
      <c r="F35" s="55"/>
      <c r="G35" s="58">
        <v>2</v>
      </c>
      <c r="H35" s="58">
        <f aca="true" t="shared" si="3" ref="H35:H45">PRODUCT(G35,36)</f>
        <v>72</v>
      </c>
      <c r="I35" s="58"/>
      <c r="J35" s="88">
        <f>SUM(K35:O35)</f>
        <v>36</v>
      </c>
      <c r="K35" s="89">
        <v>10</v>
      </c>
      <c r="L35" s="89">
        <v>18</v>
      </c>
      <c r="M35" s="58"/>
      <c r="N35" s="58"/>
      <c r="O35" s="89">
        <v>8</v>
      </c>
      <c r="P35" s="95">
        <v>36</v>
      </c>
      <c r="Q35" s="55"/>
      <c r="R35" s="91"/>
      <c r="S35" s="55"/>
      <c r="T35" s="58"/>
      <c r="U35" s="58"/>
      <c r="W35" s="58"/>
      <c r="Y35" s="55"/>
      <c r="Z35" s="58">
        <v>2</v>
      </c>
      <c r="AA35" s="55"/>
      <c r="AB35" s="73"/>
      <c r="AC35" s="73"/>
      <c r="AD35" s="73"/>
      <c r="AE35" s="73"/>
      <c r="AF35" s="73"/>
      <c r="AG35" s="57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57">
        <v>3</v>
      </c>
    </row>
    <row r="36" spans="1:54" ht="11.25" customHeight="1">
      <c r="A36" s="74"/>
      <c r="B36" s="79"/>
      <c r="C36" s="80" t="s">
        <v>218</v>
      </c>
      <c r="D36" s="115"/>
      <c r="E36" s="110"/>
      <c r="F36" s="115"/>
      <c r="G36" s="80">
        <v>206</v>
      </c>
      <c r="H36" s="80">
        <f t="shared" si="3"/>
        <v>7416</v>
      </c>
      <c r="I36" s="80">
        <v>972</v>
      </c>
      <c r="J36" s="97">
        <v>3168</v>
      </c>
      <c r="K36" s="80">
        <v>882</v>
      </c>
      <c r="L36" s="80">
        <v>900</v>
      </c>
      <c r="M36" s="80">
        <v>616</v>
      </c>
      <c r="N36" s="80">
        <v>46</v>
      </c>
      <c r="O36" s="80">
        <v>724</v>
      </c>
      <c r="P36" s="99">
        <v>3276</v>
      </c>
      <c r="Q36" s="55"/>
      <c r="R36" s="55"/>
      <c r="S36" s="55"/>
      <c r="T36" s="55"/>
      <c r="U36" s="58"/>
      <c r="V36" s="58"/>
      <c r="W36" s="58"/>
      <c r="X36" s="55"/>
      <c r="Y36" s="55"/>
      <c r="Z36" s="55"/>
      <c r="AA36" s="55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12.75" customHeight="1">
      <c r="A37" s="74"/>
      <c r="B37" s="79" t="s">
        <v>219</v>
      </c>
      <c r="C37" s="116" t="s">
        <v>220</v>
      </c>
      <c r="D37" s="55"/>
      <c r="E37" s="58"/>
      <c r="F37" s="55"/>
      <c r="G37" s="77">
        <v>10</v>
      </c>
      <c r="H37" s="77">
        <f t="shared" si="3"/>
        <v>360</v>
      </c>
      <c r="I37" s="77">
        <v>36</v>
      </c>
      <c r="J37" s="81">
        <v>162</v>
      </c>
      <c r="K37" s="77">
        <v>48</v>
      </c>
      <c r="L37" s="77">
        <v>78</v>
      </c>
      <c r="M37" s="72"/>
      <c r="N37" s="72"/>
      <c r="O37" s="77">
        <v>36</v>
      </c>
      <c r="P37" s="82">
        <v>162</v>
      </c>
      <c r="Q37" s="55"/>
      <c r="R37" s="55"/>
      <c r="S37" s="55"/>
      <c r="T37" s="55"/>
      <c r="U37" s="58"/>
      <c r="V37" s="58"/>
      <c r="W37" s="58"/>
      <c r="X37" s="55"/>
      <c r="Y37" s="55"/>
      <c r="Z37" s="55"/>
      <c r="AA37" s="55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ht="33.75" customHeight="1">
      <c r="A38" s="74"/>
      <c r="B38" s="87" t="s">
        <v>221</v>
      </c>
      <c r="C38" s="94" t="s">
        <v>222</v>
      </c>
      <c r="D38" s="58">
        <v>3</v>
      </c>
      <c r="E38" s="58"/>
      <c r="F38" s="55"/>
      <c r="G38" s="58">
        <v>4</v>
      </c>
      <c r="H38" s="58">
        <f t="shared" si="3"/>
        <v>144</v>
      </c>
      <c r="I38" s="58">
        <v>36</v>
      </c>
      <c r="J38" s="117">
        <v>54</v>
      </c>
      <c r="K38" s="118">
        <v>16</v>
      </c>
      <c r="L38" s="118">
        <v>24</v>
      </c>
      <c r="M38" s="80"/>
      <c r="N38" s="80"/>
      <c r="O38" s="118">
        <v>14</v>
      </c>
      <c r="P38" s="119">
        <v>54</v>
      </c>
      <c r="Q38" s="55"/>
      <c r="R38" s="55"/>
      <c r="S38" s="58">
        <v>4</v>
      </c>
      <c r="T38" s="58"/>
      <c r="U38" s="58"/>
      <c r="V38" s="58"/>
      <c r="W38" s="58"/>
      <c r="X38" s="58"/>
      <c r="Y38" s="55"/>
      <c r="Z38" s="55"/>
      <c r="AA38" s="55"/>
      <c r="AB38" s="73"/>
      <c r="AC38" s="73"/>
      <c r="AD38" s="57">
        <v>3</v>
      </c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ht="31.5" customHeight="1">
      <c r="A39" s="74"/>
      <c r="B39" s="87" t="s">
        <v>223</v>
      </c>
      <c r="C39" s="94" t="s">
        <v>224</v>
      </c>
      <c r="D39" s="55"/>
      <c r="E39" s="58">
        <v>8</v>
      </c>
      <c r="F39" s="55"/>
      <c r="G39" s="58">
        <v>4</v>
      </c>
      <c r="H39" s="58">
        <f t="shared" si="3"/>
        <v>144</v>
      </c>
      <c r="I39" s="80"/>
      <c r="J39" s="117">
        <v>72</v>
      </c>
      <c r="K39" s="118">
        <v>22</v>
      </c>
      <c r="L39" s="118">
        <v>36</v>
      </c>
      <c r="M39" s="58"/>
      <c r="N39" s="58"/>
      <c r="O39" s="118">
        <v>14</v>
      </c>
      <c r="P39" s="119">
        <v>72</v>
      </c>
      <c r="Q39" s="55"/>
      <c r="R39" s="55"/>
      <c r="S39" s="58"/>
      <c r="U39" s="58"/>
      <c r="W39" s="58"/>
      <c r="X39" s="58">
        <v>4</v>
      </c>
      <c r="Y39" s="55"/>
      <c r="Z39" s="55"/>
      <c r="AA39" s="55"/>
      <c r="AB39" s="73"/>
      <c r="AC39" s="73"/>
      <c r="AD39" s="73"/>
      <c r="AE39" s="57"/>
      <c r="AF39" s="73"/>
      <c r="AG39" s="57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57">
        <v>5</v>
      </c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54" ht="24" customHeight="1">
      <c r="A40" s="74"/>
      <c r="B40" s="87" t="s">
        <v>225</v>
      </c>
      <c r="C40" s="94" t="s">
        <v>226</v>
      </c>
      <c r="D40" s="55"/>
      <c r="E40" s="58">
        <v>9</v>
      </c>
      <c r="F40" s="55"/>
      <c r="G40" s="58">
        <v>2</v>
      </c>
      <c r="H40" s="58">
        <f t="shared" si="3"/>
        <v>72</v>
      </c>
      <c r="I40" s="80"/>
      <c r="J40" s="117">
        <v>36</v>
      </c>
      <c r="K40" s="118">
        <v>10</v>
      </c>
      <c r="L40" s="118">
        <v>18</v>
      </c>
      <c r="M40" s="58"/>
      <c r="N40" s="58"/>
      <c r="O40" s="118">
        <v>8</v>
      </c>
      <c r="P40" s="119">
        <v>36</v>
      </c>
      <c r="Q40" s="55"/>
      <c r="R40" s="55"/>
      <c r="S40" s="58"/>
      <c r="T40" s="58"/>
      <c r="U40" s="58"/>
      <c r="V40" s="58"/>
      <c r="X40" s="58"/>
      <c r="Y40" s="58">
        <v>2</v>
      </c>
      <c r="Z40" s="55"/>
      <c r="AA40" s="55"/>
      <c r="AB40" s="73"/>
      <c r="AC40" s="73"/>
      <c r="AD40" s="73"/>
      <c r="AE40" s="73"/>
      <c r="AF40" s="73"/>
      <c r="AG40" s="73"/>
      <c r="AH40" s="57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57">
        <v>3</v>
      </c>
      <c r="BB40" s="73"/>
    </row>
    <row r="41" spans="1:54" ht="13.5" customHeight="1">
      <c r="A41" s="74"/>
      <c r="B41" s="79" t="s">
        <v>227</v>
      </c>
      <c r="C41" s="80" t="s">
        <v>228</v>
      </c>
      <c r="D41" s="55"/>
      <c r="E41" s="58"/>
      <c r="F41" s="55"/>
      <c r="G41" s="77">
        <v>8</v>
      </c>
      <c r="H41" s="77">
        <f t="shared" si="3"/>
        <v>288</v>
      </c>
      <c r="I41" s="72"/>
      <c r="J41" s="81">
        <v>144</v>
      </c>
      <c r="K41" s="77">
        <v>40</v>
      </c>
      <c r="L41" s="77">
        <v>72</v>
      </c>
      <c r="M41" s="72"/>
      <c r="N41" s="72"/>
      <c r="O41" s="77">
        <v>32</v>
      </c>
      <c r="P41" s="82">
        <v>144</v>
      </c>
      <c r="Q41" s="55"/>
      <c r="R41" s="55"/>
      <c r="S41" s="55"/>
      <c r="T41" s="55"/>
      <c r="U41" s="58"/>
      <c r="V41" s="58"/>
      <c r="W41" s="58"/>
      <c r="X41" s="55"/>
      <c r="Y41" s="55"/>
      <c r="Z41" s="55"/>
      <c r="AA41" s="55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ht="12" customHeight="1">
      <c r="A42" s="74"/>
      <c r="B42" s="87" t="s">
        <v>229</v>
      </c>
      <c r="C42" s="120" t="s">
        <v>230</v>
      </c>
      <c r="D42" s="55"/>
      <c r="E42" s="58">
        <v>5</v>
      </c>
      <c r="F42" s="55"/>
      <c r="G42" s="58">
        <v>2</v>
      </c>
      <c r="H42" s="58">
        <f t="shared" si="3"/>
        <v>72</v>
      </c>
      <c r="I42" s="58"/>
      <c r="J42" s="117">
        <v>36</v>
      </c>
      <c r="K42" s="118">
        <v>10</v>
      </c>
      <c r="L42" s="118">
        <v>18</v>
      </c>
      <c r="M42" s="58"/>
      <c r="N42" s="58"/>
      <c r="O42" s="118">
        <v>8</v>
      </c>
      <c r="P42" s="119">
        <v>36</v>
      </c>
      <c r="R42" s="55"/>
      <c r="T42" s="55"/>
      <c r="U42" s="58">
        <v>2</v>
      </c>
      <c r="V42" s="58"/>
      <c r="W42" s="58"/>
      <c r="X42" s="55"/>
      <c r="Y42" s="55"/>
      <c r="Z42" s="55"/>
      <c r="AA42" s="55"/>
      <c r="AB42" s="57"/>
      <c r="AC42" s="73"/>
      <c r="AD42" s="73"/>
      <c r="AE42" s="73"/>
      <c r="AF42" s="57">
        <v>2</v>
      </c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</row>
    <row r="43" spans="1:54" ht="12.75" customHeight="1">
      <c r="A43" s="74"/>
      <c r="B43" s="87" t="s">
        <v>231</v>
      </c>
      <c r="C43" s="121" t="s">
        <v>232</v>
      </c>
      <c r="D43" s="55"/>
      <c r="E43" s="58">
        <v>9</v>
      </c>
      <c r="F43" s="55"/>
      <c r="G43" s="58">
        <v>2</v>
      </c>
      <c r="H43" s="58">
        <f t="shared" si="3"/>
        <v>72</v>
      </c>
      <c r="I43" s="80"/>
      <c r="J43" s="117">
        <v>36</v>
      </c>
      <c r="K43" s="118">
        <v>10</v>
      </c>
      <c r="L43" s="118">
        <v>18</v>
      </c>
      <c r="M43" s="58"/>
      <c r="N43" s="58"/>
      <c r="O43" s="118">
        <v>8</v>
      </c>
      <c r="P43" s="119">
        <v>36</v>
      </c>
      <c r="Q43" s="55"/>
      <c r="R43" s="55"/>
      <c r="S43" s="55"/>
      <c r="T43" s="55"/>
      <c r="V43" s="58"/>
      <c r="X43" s="55"/>
      <c r="Y43" s="58">
        <v>2</v>
      </c>
      <c r="Z43" s="55"/>
      <c r="AA43" s="55"/>
      <c r="AB43" s="57"/>
      <c r="AC43" s="73"/>
      <c r="AD43" s="73"/>
      <c r="AE43" s="73"/>
      <c r="AF43" s="57"/>
      <c r="AG43" s="73"/>
      <c r="AH43" s="57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57">
        <v>3</v>
      </c>
      <c r="BB43" s="73"/>
    </row>
    <row r="44" spans="1:54" ht="21.75" customHeight="1">
      <c r="A44" s="74"/>
      <c r="B44" s="87" t="s">
        <v>233</v>
      </c>
      <c r="C44" s="120" t="s">
        <v>234</v>
      </c>
      <c r="D44" s="55"/>
      <c r="E44" s="58">
        <v>1</v>
      </c>
      <c r="F44" s="55"/>
      <c r="G44" s="58">
        <v>2</v>
      </c>
      <c r="H44" s="58">
        <f t="shared" si="3"/>
        <v>72</v>
      </c>
      <c r="I44" s="80"/>
      <c r="J44" s="117">
        <v>36</v>
      </c>
      <c r="K44" s="118">
        <v>10</v>
      </c>
      <c r="L44" s="118">
        <v>18</v>
      </c>
      <c r="M44" s="58"/>
      <c r="N44" s="58"/>
      <c r="O44" s="118">
        <v>8</v>
      </c>
      <c r="P44" s="119">
        <v>36</v>
      </c>
      <c r="Q44" s="58">
        <v>2</v>
      </c>
      <c r="R44" s="58"/>
      <c r="S44" s="71"/>
      <c r="T44" s="55"/>
      <c r="U44" s="58"/>
      <c r="V44" s="58"/>
      <c r="W44" s="58"/>
      <c r="X44" s="55"/>
      <c r="Y44" s="55"/>
      <c r="Z44" s="55"/>
      <c r="AA44" s="55"/>
      <c r="AB44" s="57">
        <v>2</v>
      </c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</row>
    <row r="45" spans="1:54" ht="23.25" customHeight="1">
      <c r="A45" s="74"/>
      <c r="B45" s="87" t="s">
        <v>235</v>
      </c>
      <c r="C45" s="120" t="s">
        <v>236</v>
      </c>
      <c r="D45" s="55"/>
      <c r="E45" s="58">
        <v>8</v>
      </c>
      <c r="F45" s="55"/>
      <c r="G45" s="58">
        <v>2</v>
      </c>
      <c r="H45" s="58">
        <f t="shared" si="3"/>
        <v>72</v>
      </c>
      <c r="I45" s="80"/>
      <c r="J45" s="117">
        <v>36</v>
      </c>
      <c r="K45" s="118">
        <v>10</v>
      </c>
      <c r="L45" s="118">
        <v>18</v>
      </c>
      <c r="M45" s="58"/>
      <c r="N45" s="58"/>
      <c r="O45" s="118">
        <v>8</v>
      </c>
      <c r="P45" s="119">
        <v>36</v>
      </c>
      <c r="Q45" s="58"/>
      <c r="R45" s="58"/>
      <c r="S45" s="71"/>
      <c r="T45" s="58"/>
      <c r="U45" s="58"/>
      <c r="V45" s="58"/>
      <c r="W45" s="58"/>
      <c r="X45" s="58">
        <v>2</v>
      </c>
      <c r="Y45" s="55"/>
      <c r="Z45" s="55"/>
      <c r="AA45" s="55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57">
        <v>3</v>
      </c>
      <c r="AS45" s="73"/>
      <c r="AT45" s="73"/>
      <c r="AU45" s="73"/>
      <c r="AV45" s="73"/>
      <c r="AW45" s="73"/>
      <c r="AX45" s="73"/>
      <c r="AY45" s="73"/>
      <c r="AZ45" s="73"/>
      <c r="BA45" s="73"/>
      <c r="BB45" s="73"/>
    </row>
    <row r="46" spans="1:54" ht="15.75" customHeight="1">
      <c r="A46" s="74"/>
      <c r="B46" s="87" t="s">
        <v>237</v>
      </c>
      <c r="C46" s="122" t="s">
        <v>238</v>
      </c>
      <c r="D46" s="55"/>
      <c r="E46" s="58"/>
      <c r="F46" s="55"/>
      <c r="G46" s="58">
        <v>0</v>
      </c>
      <c r="H46" s="58">
        <v>0</v>
      </c>
      <c r="I46" s="80"/>
      <c r="J46" s="81"/>
      <c r="K46" s="77"/>
      <c r="L46" s="77"/>
      <c r="M46" s="80"/>
      <c r="N46" s="80"/>
      <c r="O46" s="77"/>
      <c r="P46" s="82"/>
      <c r="Q46" s="55"/>
      <c r="R46" s="55"/>
      <c r="S46" s="55"/>
      <c r="T46" s="55"/>
      <c r="U46" s="58"/>
      <c r="V46" s="58"/>
      <c r="W46" s="58"/>
      <c r="X46" s="55"/>
      <c r="Y46" s="123"/>
      <c r="Z46" s="55"/>
      <c r="AA46" s="55"/>
      <c r="AB46" s="73"/>
      <c r="AC46" s="124"/>
      <c r="AD46" s="124"/>
      <c r="AE46" s="124"/>
      <c r="AF46" s="124"/>
      <c r="AG46" s="124"/>
      <c r="AH46" s="124"/>
      <c r="AI46" s="73"/>
      <c r="AJ46" s="73"/>
      <c r="AK46" s="73"/>
      <c r="AL46" s="73"/>
      <c r="AM46" s="73"/>
      <c r="AN46" s="73"/>
      <c r="AO46" s="73"/>
      <c r="AP46" s="73"/>
      <c r="AQ46" s="73"/>
      <c r="AR46" s="124"/>
      <c r="AS46" s="73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ht="15" customHeight="1">
      <c r="A47" s="74"/>
      <c r="B47" s="125"/>
      <c r="C47" s="80" t="s">
        <v>239</v>
      </c>
      <c r="D47" s="104"/>
      <c r="E47" s="91"/>
      <c r="F47" s="104"/>
      <c r="G47" s="80">
        <v>188</v>
      </c>
      <c r="H47" s="80">
        <v>6768</v>
      </c>
      <c r="I47" s="80">
        <v>936</v>
      </c>
      <c r="J47" s="97">
        <v>2862</v>
      </c>
      <c r="K47" s="80">
        <v>794</v>
      </c>
      <c r="L47" s="80">
        <v>750</v>
      </c>
      <c r="M47" s="80">
        <v>616</v>
      </c>
      <c r="N47" s="80">
        <v>46</v>
      </c>
      <c r="O47" s="80">
        <v>656</v>
      </c>
      <c r="P47" s="186">
        <v>2970</v>
      </c>
      <c r="Q47" s="55"/>
      <c r="R47" s="55"/>
      <c r="S47" s="55"/>
      <c r="T47" s="55"/>
      <c r="U47" s="58"/>
      <c r="V47" s="58"/>
      <c r="W47" s="58"/>
      <c r="X47" s="55"/>
      <c r="Y47" s="123"/>
      <c r="Z47" s="55"/>
      <c r="AA47" s="55"/>
      <c r="AB47" s="73"/>
      <c r="AC47" s="124"/>
      <c r="AD47" s="124"/>
      <c r="AE47" s="124"/>
      <c r="AF47" s="124"/>
      <c r="AG47" s="124"/>
      <c r="AH47" s="124"/>
      <c r="AI47" s="73"/>
      <c r="AJ47" s="73"/>
      <c r="AK47" s="73"/>
      <c r="AL47" s="73"/>
      <c r="AM47" s="73"/>
      <c r="AN47" s="73"/>
      <c r="AO47" s="73"/>
      <c r="AP47" s="73"/>
      <c r="AQ47" s="73"/>
      <c r="AR47" s="124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ht="25.5" customHeight="1">
      <c r="A48" s="74"/>
      <c r="B48" s="79"/>
      <c r="C48" s="126" t="s">
        <v>240</v>
      </c>
      <c r="D48" s="55"/>
      <c r="E48" s="58"/>
      <c r="F48" s="55"/>
      <c r="G48" s="80">
        <v>66</v>
      </c>
      <c r="H48" s="80">
        <v>2376</v>
      </c>
      <c r="I48" s="80">
        <v>324</v>
      </c>
      <c r="J48" s="97">
        <v>990</v>
      </c>
      <c r="K48" s="80">
        <v>294</v>
      </c>
      <c r="L48" s="80">
        <v>192</v>
      </c>
      <c r="M48" s="80">
        <v>262</v>
      </c>
      <c r="N48" s="80">
        <v>20</v>
      </c>
      <c r="O48" s="80">
        <v>222</v>
      </c>
      <c r="P48" s="99">
        <v>1062</v>
      </c>
      <c r="Q48" s="55"/>
      <c r="R48" s="55"/>
      <c r="S48" s="55"/>
      <c r="T48" s="55"/>
      <c r="U48" s="58"/>
      <c r="V48" s="58"/>
      <c r="W48" s="58"/>
      <c r="X48" s="55"/>
      <c r="Y48" s="123"/>
      <c r="Z48" s="55"/>
      <c r="AA48" s="55"/>
      <c r="AB48" s="73"/>
      <c r="AC48" s="124"/>
      <c r="AD48" s="124"/>
      <c r="AE48" s="124"/>
      <c r="AF48" s="124"/>
      <c r="AG48" s="124"/>
      <c r="AH48" s="124"/>
      <c r="AI48" s="73"/>
      <c r="AJ48" s="73"/>
      <c r="AK48" s="73"/>
      <c r="AL48" s="73"/>
      <c r="AM48" s="73"/>
      <c r="AN48" s="73"/>
      <c r="AO48" s="73"/>
      <c r="AP48" s="73"/>
      <c r="AQ48" s="73"/>
      <c r="AR48" s="124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ht="22.5" customHeight="1">
      <c r="A49" s="74"/>
      <c r="C49" s="127" t="s">
        <v>241</v>
      </c>
      <c r="D49" s="104"/>
      <c r="E49" s="91"/>
      <c r="F49" s="104"/>
      <c r="G49" s="77">
        <v>42</v>
      </c>
      <c r="H49" s="77">
        <v>1512</v>
      </c>
      <c r="I49" s="77">
        <v>180</v>
      </c>
      <c r="J49" s="81">
        <v>630</v>
      </c>
      <c r="K49" s="77">
        <v>184</v>
      </c>
      <c r="L49" s="77">
        <v>130</v>
      </c>
      <c r="M49" s="77">
        <v>178</v>
      </c>
      <c r="N49" s="80"/>
      <c r="O49" s="77">
        <v>138</v>
      </c>
      <c r="P49" s="82">
        <v>702</v>
      </c>
      <c r="Q49" s="55"/>
      <c r="R49" s="55"/>
      <c r="S49" s="55"/>
      <c r="T49" s="55"/>
      <c r="U49" s="58"/>
      <c r="V49" s="58"/>
      <c r="W49" s="58"/>
      <c r="X49" s="55"/>
      <c r="Y49" s="123"/>
      <c r="Z49" s="55"/>
      <c r="AA49" s="55"/>
      <c r="AB49" s="73"/>
      <c r="AC49" s="124"/>
      <c r="AD49" s="124"/>
      <c r="AE49" s="124"/>
      <c r="AF49" s="124"/>
      <c r="AG49" s="124"/>
      <c r="AH49" s="124"/>
      <c r="AI49" s="73"/>
      <c r="AJ49" s="73"/>
      <c r="AK49" s="73"/>
      <c r="AL49" s="73"/>
      <c r="AM49" s="73"/>
      <c r="AN49" s="73"/>
      <c r="AO49" s="73"/>
      <c r="AP49" s="73"/>
      <c r="AQ49" s="73"/>
      <c r="AR49" s="124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ht="24" customHeight="1">
      <c r="A50" s="74"/>
      <c r="B50" s="79" t="s">
        <v>242</v>
      </c>
      <c r="C50" s="126" t="s">
        <v>243</v>
      </c>
      <c r="D50" s="55"/>
      <c r="E50" s="55"/>
      <c r="F50" s="104"/>
      <c r="G50" s="77">
        <v>10</v>
      </c>
      <c r="H50" s="77">
        <v>360</v>
      </c>
      <c r="I50" s="77">
        <v>36</v>
      </c>
      <c r="J50" s="81">
        <v>144</v>
      </c>
      <c r="K50" s="77">
        <v>44</v>
      </c>
      <c r="L50" s="77">
        <v>68</v>
      </c>
      <c r="M50" s="77"/>
      <c r="N50" s="72"/>
      <c r="O50" s="77">
        <v>32</v>
      </c>
      <c r="P50" s="82">
        <v>180</v>
      </c>
      <c r="Q50" s="55"/>
      <c r="R50" s="55"/>
      <c r="S50" s="55"/>
      <c r="T50" s="55"/>
      <c r="U50" s="58"/>
      <c r="V50" s="58"/>
      <c r="W50" s="58"/>
      <c r="X50" s="55"/>
      <c r="Y50" s="123"/>
      <c r="Z50" s="55"/>
      <c r="AA50" s="55"/>
      <c r="AB50" s="73"/>
      <c r="AC50" s="124"/>
      <c r="AD50" s="124"/>
      <c r="AE50" s="124"/>
      <c r="AF50" s="124"/>
      <c r="AG50" s="124"/>
      <c r="AH50" s="124"/>
      <c r="AI50" s="73"/>
      <c r="AJ50" s="73"/>
      <c r="AK50" s="73"/>
      <c r="AL50" s="73"/>
      <c r="AM50" s="73"/>
      <c r="AN50" s="73"/>
      <c r="AO50" s="73"/>
      <c r="AP50" s="73"/>
      <c r="AQ50" s="73"/>
      <c r="AR50" s="124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ht="23.25" customHeight="1">
      <c r="A51" s="74"/>
      <c r="B51" s="128" t="s">
        <v>244</v>
      </c>
      <c r="C51" s="94" t="s">
        <v>245</v>
      </c>
      <c r="D51" s="58">
        <v>5</v>
      </c>
      <c r="E51" s="58">
        <v>3.4</v>
      </c>
      <c r="F51" s="58"/>
      <c r="G51" s="58">
        <v>9</v>
      </c>
      <c r="H51" s="58">
        <f>PRODUCT(G51,36)</f>
        <v>324</v>
      </c>
      <c r="I51" s="58">
        <v>36</v>
      </c>
      <c r="J51" s="88">
        <f>SUM(K51+L51+N51+O51)</f>
        <v>144</v>
      </c>
      <c r="K51" s="129">
        <v>44</v>
      </c>
      <c r="L51" s="129">
        <v>68</v>
      </c>
      <c r="M51" s="129"/>
      <c r="N51" s="58"/>
      <c r="O51" s="118">
        <v>32</v>
      </c>
      <c r="P51" s="119">
        <v>144</v>
      </c>
      <c r="Q51" s="58"/>
      <c r="R51" s="55"/>
      <c r="S51" s="89">
        <v>3</v>
      </c>
      <c r="T51" s="58">
        <v>3</v>
      </c>
      <c r="U51" s="58">
        <v>3</v>
      </c>
      <c r="V51" s="123"/>
      <c r="W51" s="123"/>
      <c r="X51" s="123"/>
      <c r="Y51" s="123"/>
      <c r="Z51" s="55"/>
      <c r="AA51" s="55"/>
      <c r="AB51" s="73"/>
      <c r="AC51" s="124"/>
      <c r="AD51" s="130">
        <v>3</v>
      </c>
      <c r="AE51" s="130">
        <v>3</v>
      </c>
      <c r="AF51" s="130">
        <v>2</v>
      </c>
      <c r="AG51" s="124"/>
      <c r="AH51" s="124"/>
      <c r="AI51" s="73"/>
      <c r="AJ51" s="73"/>
      <c r="AK51" s="73"/>
      <c r="AL51" s="73"/>
      <c r="AM51" s="73"/>
      <c r="AN51" s="73"/>
      <c r="AO51" s="73"/>
      <c r="AP51" s="73"/>
      <c r="AQ51" s="73"/>
      <c r="AR51" s="124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54" ht="33" customHeight="1">
      <c r="A52" s="74"/>
      <c r="B52" s="128" t="s">
        <v>246</v>
      </c>
      <c r="C52" s="94" t="s">
        <v>247</v>
      </c>
      <c r="D52" s="58"/>
      <c r="E52" s="58"/>
      <c r="F52" s="58">
        <v>5</v>
      </c>
      <c r="G52" s="58">
        <v>1</v>
      </c>
      <c r="H52" s="58">
        <f>PRODUCT(G52,36)</f>
        <v>36</v>
      </c>
      <c r="I52" s="80"/>
      <c r="J52" s="88">
        <f>SUM(K52+L52+N52+O52)</f>
        <v>0</v>
      </c>
      <c r="K52" s="118"/>
      <c r="L52" s="118"/>
      <c r="M52" s="118"/>
      <c r="N52" s="58"/>
      <c r="O52" s="118"/>
      <c r="P52" s="119">
        <v>36</v>
      </c>
      <c r="Q52" s="80"/>
      <c r="R52" s="55"/>
      <c r="S52" s="55"/>
      <c r="T52" s="55"/>
      <c r="U52" s="58">
        <v>1</v>
      </c>
      <c r="V52" s="123"/>
      <c r="W52" s="123"/>
      <c r="X52" s="123"/>
      <c r="Y52" s="123"/>
      <c r="Z52" s="55"/>
      <c r="AA52" s="55"/>
      <c r="AB52" s="73"/>
      <c r="AC52" s="124"/>
      <c r="AD52" s="124"/>
      <c r="AE52" s="124"/>
      <c r="AF52" s="124"/>
      <c r="AG52" s="124"/>
      <c r="AH52" s="124"/>
      <c r="AI52" s="73"/>
      <c r="AJ52" s="73"/>
      <c r="AK52" s="73"/>
      <c r="AL52" s="73"/>
      <c r="AM52" s="73"/>
      <c r="AN52" s="73"/>
      <c r="AO52" s="73"/>
      <c r="AP52" s="73"/>
      <c r="AQ52" s="73"/>
      <c r="AR52" s="124"/>
      <c r="AS52" s="73"/>
      <c r="AT52" s="73"/>
      <c r="AU52" s="73"/>
      <c r="AV52" s="73"/>
      <c r="AW52" s="73"/>
      <c r="AX52" s="73"/>
      <c r="AY52" s="73"/>
      <c r="AZ52" s="73"/>
      <c r="BA52" s="73"/>
      <c r="BB52" s="73"/>
    </row>
    <row r="53" spans="1:54" ht="24" customHeight="1">
      <c r="A53" s="74"/>
      <c r="B53" s="96" t="s">
        <v>248</v>
      </c>
      <c r="C53" s="108" t="s">
        <v>249</v>
      </c>
      <c r="D53" s="89"/>
      <c r="E53" s="89"/>
      <c r="F53" s="89"/>
      <c r="G53" s="131">
        <v>32</v>
      </c>
      <c r="H53" s="131">
        <v>1152</v>
      </c>
      <c r="I53" s="131">
        <v>144</v>
      </c>
      <c r="J53" s="81">
        <v>486</v>
      </c>
      <c r="K53" s="131">
        <v>140</v>
      </c>
      <c r="L53" s="77">
        <v>62</v>
      </c>
      <c r="M53" s="77">
        <v>178</v>
      </c>
      <c r="N53" s="55"/>
      <c r="O53" s="77">
        <v>106</v>
      </c>
      <c r="P53" s="82">
        <v>522</v>
      </c>
      <c r="Q53" s="58"/>
      <c r="R53" s="58"/>
      <c r="S53" s="132"/>
      <c r="T53" s="132"/>
      <c r="U53" s="133"/>
      <c r="V53" s="58"/>
      <c r="W53" s="58"/>
      <c r="X53" s="123"/>
      <c r="Y53" s="123"/>
      <c r="Z53" s="55"/>
      <c r="AA53" s="55"/>
      <c r="AB53" s="73"/>
      <c r="AC53" s="124"/>
      <c r="AD53" s="124"/>
      <c r="AE53" s="124"/>
      <c r="AF53" s="130"/>
      <c r="AG53" s="124"/>
      <c r="AH53" s="124"/>
      <c r="AI53" s="73"/>
      <c r="AJ53" s="73"/>
      <c r="AK53" s="73"/>
      <c r="AL53" s="73"/>
      <c r="AM53" s="73"/>
      <c r="AN53" s="73"/>
      <c r="AO53" s="73"/>
      <c r="AP53" s="73"/>
      <c r="AQ53" s="73"/>
      <c r="AR53" s="124"/>
      <c r="AS53" s="73"/>
      <c r="AT53" s="73"/>
      <c r="AU53" s="73"/>
      <c r="AV53" s="73"/>
      <c r="AW53" s="73"/>
      <c r="AX53" s="73"/>
      <c r="AY53" s="73"/>
      <c r="AZ53" s="73"/>
      <c r="BA53" s="73"/>
      <c r="BB53" s="73"/>
    </row>
    <row r="54" spans="1:54" ht="21.75" customHeight="1">
      <c r="A54" s="74"/>
      <c r="B54" s="125" t="s">
        <v>250</v>
      </c>
      <c r="C54" s="134" t="s">
        <v>251</v>
      </c>
      <c r="D54" s="58">
        <v>6</v>
      </c>
      <c r="E54" s="89">
        <v>5</v>
      </c>
      <c r="F54" s="89"/>
      <c r="G54" s="89">
        <v>8</v>
      </c>
      <c r="H54" s="89">
        <v>288</v>
      </c>
      <c r="I54" s="89">
        <v>36</v>
      </c>
      <c r="J54" s="88">
        <v>126</v>
      </c>
      <c r="K54" s="89">
        <v>36</v>
      </c>
      <c r="L54" s="118">
        <v>62</v>
      </c>
      <c r="M54" s="118"/>
      <c r="N54" s="135"/>
      <c r="O54" s="118">
        <v>28</v>
      </c>
      <c r="P54" s="90">
        <v>126</v>
      </c>
      <c r="Q54" s="58"/>
      <c r="R54" s="58"/>
      <c r="S54" s="132"/>
      <c r="U54" s="106">
        <v>3</v>
      </c>
      <c r="V54" s="136">
        <v>5</v>
      </c>
      <c r="X54" s="123"/>
      <c r="Y54" s="123"/>
      <c r="Z54" s="55"/>
      <c r="AA54" s="55"/>
      <c r="AB54" s="73"/>
      <c r="AC54" s="124"/>
      <c r="AD54" s="124"/>
      <c r="AE54" s="130"/>
      <c r="AF54" s="130">
        <v>3</v>
      </c>
      <c r="AG54" s="130">
        <v>4</v>
      </c>
      <c r="AH54" s="124"/>
      <c r="AI54" s="73"/>
      <c r="AJ54" s="73"/>
      <c r="AK54" s="73"/>
      <c r="AL54" s="73"/>
      <c r="AM54" s="73"/>
      <c r="AN54" s="73"/>
      <c r="AO54" s="73"/>
      <c r="AP54" s="73"/>
      <c r="AQ54" s="73"/>
      <c r="AR54" s="124"/>
      <c r="AS54" s="73"/>
      <c r="AT54" s="73"/>
      <c r="AU54" s="73"/>
      <c r="AV54" s="73"/>
      <c r="AW54" s="73"/>
      <c r="AX54" s="73"/>
      <c r="AY54" s="73"/>
      <c r="AZ54" s="73"/>
      <c r="BA54" s="73"/>
      <c r="BB54" s="73"/>
    </row>
    <row r="55" spans="1:54" ht="21" customHeight="1">
      <c r="A55" s="74"/>
      <c r="B55" s="125" t="s">
        <v>252</v>
      </c>
      <c r="C55" s="134" t="s">
        <v>253</v>
      </c>
      <c r="D55" s="58">
        <v>4</v>
      </c>
      <c r="E55" s="89">
        <v>3</v>
      </c>
      <c r="F55" s="89"/>
      <c r="G55" s="89">
        <v>6</v>
      </c>
      <c r="H55" s="89">
        <v>216</v>
      </c>
      <c r="I55" s="89">
        <v>36</v>
      </c>
      <c r="J55" s="88">
        <v>90</v>
      </c>
      <c r="K55" s="89">
        <v>26</v>
      </c>
      <c r="L55" s="137"/>
      <c r="M55" s="129">
        <v>44</v>
      </c>
      <c r="N55" s="135"/>
      <c r="O55" s="118">
        <v>20</v>
      </c>
      <c r="P55" s="90">
        <v>90</v>
      </c>
      <c r="Q55" s="58"/>
      <c r="R55" s="58"/>
      <c r="S55" s="106">
        <v>3</v>
      </c>
      <c r="T55" s="106">
        <v>3</v>
      </c>
      <c r="U55" s="133"/>
      <c r="V55" s="58"/>
      <c r="W55" s="58"/>
      <c r="X55" s="123"/>
      <c r="Y55" s="123"/>
      <c r="Z55" s="55"/>
      <c r="AA55" s="55"/>
      <c r="AB55" s="73"/>
      <c r="AC55" s="124"/>
      <c r="AD55" s="130">
        <v>3</v>
      </c>
      <c r="AE55" s="130">
        <v>2</v>
      </c>
      <c r="AF55" s="130"/>
      <c r="AG55" s="124"/>
      <c r="AH55" s="124"/>
      <c r="AI55" s="73"/>
      <c r="AJ55" s="73"/>
      <c r="AK55" s="73"/>
      <c r="AL55" s="73"/>
      <c r="AM55" s="73"/>
      <c r="AN55" s="73"/>
      <c r="AO55" s="73"/>
      <c r="AP55" s="73"/>
      <c r="AQ55" s="73"/>
      <c r="AR55" s="124"/>
      <c r="AS55" s="73"/>
      <c r="AT55" s="73"/>
      <c r="AU55" s="73"/>
      <c r="AV55" s="73"/>
      <c r="AW55" s="73"/>
      <c r="AX55" s="73"/>
      <c r="AY55" s="73"/>
      <c r="AZ55" s="73"/>
      <c r="BA55" s="73"/>
      <c r="BB55" s="73"/>
    </row>
    <row r="56" spans="1:54" ht="10.5" customHeight="1">
      <c r="A56" s="74"/>
      <c r="B56" s="125" t="s">
        <v>254</v>
      </c>
      <c r="C56" s="94" t="s">
        <v>255</v>
      </c>
      <c r="D56" s="58">
        <v>6</v>
      </c>
      <c r="E56" s="106">
        <v>5</v>
      </c>
      <c r="F56" s="89"/>
      <c r="G56" s="89">
        <v>6</v>
      </c>
      <c r="H56" s="89">
        <v>216</v>
      </c>
      <c r="I56" s="89">
        <v>36</v>
      </c>
      <c r="J56" s="88">
        <v>90</v>
      </c>
      <c r="K56" s="89">
        <v>26</v>
      </c>
      <c r="L56" s="137"/>
      <c r="M56" s="129">
        <v>44</v>
      </c>
      <c r="N56" s="135"/>
      <c r="O56" s="118">
        <v>20</v>
      </c>
      <c r="P56" s="90">
        <v>90</v>
      </c>
      <c r="Q56" s="58"/>
      <c r="R56" s="58"/>
      <c r="S56" s="132"/>
      <c r="T56" s="132"/>
      <c r="U56" s="136">
        <v>2</v>
      </c>
      <c r="V56" s="58">
        <v>4</v>
      </c>
      <c r="W56" s="58"/>
      <c r="X56" s="123"/>
      <c r="Y56" s="123"/>
      <c r="Z56" s="55"/>
      <c r="AA56" s="55"/>
      <c r="AB56" s="73"/>
      <c r="AC56" s="124"/>
      <c r="AD56" s="124"/>
      <c r="AE56" s="124"/>
      <c r="AF56" s="130">
        <v>3</v>
      </c>
      <c r="AG56" s="130">
        <v>3</v>
      </c>
      <c r="AH56" s="124"/>
      <c r="AI56" s="73"/>
      <c r="AJ56" s="73"/>
      <c r="AK56" s="73"/>
      <c r="AL56" s="73"/>
      <c r="AM56" s="73"/>
      <c r="AN56" s="73"/>
      <c r="AO56" s="73"/>
      <c r="AP56" s="73"/>
      <c r="AQ56" s="73"/>
      <c r="AR56" s="124"/>
      <c r="AS56" s="73"/>
      <c r="AT56" s="73"/>
      <c r="AU56" s="73"/>
      <c r="AV56" s="73"/>
      <c r="AW56" s="73"/>
      <c r="AX56" s="73"/>
      <c r="AY56" s="73"/>
      <c r="AZ56" s="73"/>
      <c r="BA56" s="73"/>
      <c r="BB56" s="73"/>
    </row>
    <row r="57" spans="1:54" ht="21" customHeight="1">
      <c r="A57" s="74"/>
      <c r="B57" s="125" t="s">
        <v>256</v>
      </c>
      <c r="C57" s="94" t="s">
        <v>257</v>
      </c>
      <c r="D57" s="89">
        <v>8</v>
      </c>
      <c r="E57" s="89">
        <v>7</v>
      </c>
      <c r="F57" s="89"/>
      <c r="G57" s="58">
        <v>5</v>
      </c>
      <c r="H57" s="58">
        <v>180</v>
      </c>
      <c r="I57" s="89"/>
      <c r="J57" s="88">
        <v>90</v>
      </c>
      <c r="K57" s="89">
        <v>26</v>
      </c>
      <c r="L57" s="137"/>
      <c r="M57" s="118">
        <v>46</v>
      </c>
      <c r="N57" s="135"/>
      <c r="O57" s="118">
        <v>18</v>
      </c>
      <c r="P57" s="90">
        <v>90</v>
      </c>
      <c r="Q57" s="58"/>
      <c r="R57" s="58"/>
      <c r="S57" s="132"/>
      <c r="T57" s="132"/>
      <c r="W57" s="136">
        <v>2</v>
      </c>
      <c r="X57" s="58">
        <v>3</v>
      </c>
      <c r="Y57" s="123"/>
      <c r="Z57" s="55"/>
      <c r="AA57" s="55"/>
      <c r="AB57" s="73"/>
      <c r="AC57" s="124"/>
      <c r="AD57" s="124"/>
      <c r="AE57" s="124"/>
      <c r="AF57" s="130"/>
      <c r="AG57" s="130"/>
      <c r="AH57" s="130">
        <v>4</v>
      </c>
      <c r="AI57" s="57"/>
      <c r="AJ57" s="57"/>
      <c r="AK57" s="57"/>
      <c r="AL57" s="57"/>
      <c r="AM57" s="57"/>
      <c r="AN57" s="57"/>
      <c r="AO57" s="57"/>
      <c r="AP57" s="57"/>
      <c r="AQ57" s="57"/>
      <c r="AR57" s="130">
        <v>3</v>
      </c>
      <c r="AS57" s="73"/>
      <c r="AT57" s="73"/>
      <c r="AU57" s="73"/>
      <c r="AV57" s="73"/>
      <c r="AW57" s="73"/>
      <c r="AX57" s="73"/>
      <c r="AY57" s="73"/>
      <c r="AZ57" s="73"/>
      <c r="BA57" s="73"/>
      <c r="BB57" s="73"/>
    </row>
    <row r="58" spans="1:54" ht="20.25" customHeight="1">
      <c r="A58" s="74"/>
      <c r="B58" s="125" t="s">
        <v>258</v>
      </c>
      <c r="C58" s="94" t="s">
        <v>259</v>
      </c>
      <c r="D58" s="89">
        <v>4</v>
      </c>
      <c r="E58" s="58"/>
      <c r="F58" s="89"/>
      <c r="G58" s="89">
        <v>6</v>
      </c>
      <c r="H58" s="89">
        <v>216</v>
      </c>
      <c r="I58" s="89">
        <v>36</v>
      </c>
      <c r="J58" s="88">
        <v>90</v>
      </c>
      <c r="K58" s="89">
        <v>26</v>
      </c>
      <c r="L58" s="137"/>
      <c r="M58" s="129">
        <v>44</v>
      </c>
      <c r="N58" s="135"/>
      <c r="O58" s="118">
        <v>20</v>
      </c>
      <c r="P58" s="90">
        <v>90</v>
      </c>
      <c r="Q58" s="58"/>
      <c r="R58" s="58"/>
      <c r="S58" s="132"/>
      <c r="T58" s="106">
        <v>6</v>
      </c>
      <c r="U58" s="133"/>
      <c r="X58" s="58"/>
      <c r="Y58" s="58"/>
      <c r="Z58" s="55"/>
      <c r="AA58" s="55"/>
      <c r="AB58" s="73"/>
      <c r="AC58" s="124"/>
      <c r="AD58" s="124"/>
      <c r="AE58" s="130">
        <v>5</v>
      </c>
      <c r="AF58" s="130"/>
      <c r="AG58" s="130"/>
      <c r="AH58" s="130"/>
      <c r="AI58" s="57"/>
      <c r="AJ58" s="57"/>
      <c r="AK58" s="57"/>
      <c r="AL58" s="57"/>
      <c r="AM58" s="57"/>
      <c r="AN58" s="57"/>
      <c r="AO58" s="57"/>
      <c r="AP58" s="57"/>
      <c r="AQ58" s="57"/>
      <c r="AR58" s="130"/>
      <c r="AS58" s="73"/>
      <c r="AT58" s="73"/>
      <c r="AU58" s="73"/>
      <c r="AV58" s="73"/>
      <c r="AW58" s="73"/>
      <c r="AX58" s="73"/>
      <c r="AY58" s="73"/>
      <c r="AZ58" s="73"/>
      <c r="BA58" s="73"/>
      <c r="BB58" s="73"/>
    </row>
    <row r="59" spans="1:54" ht="21.75" customHeight="1">
      <c r="A59" s="74"/>
      <c r="B59" s="125" t="s">
        <v>260</v>
      </c>
      <c r="C59" s="134" t="s">
        <v>261</v>
      </c>
      <c r="D59" s="70"/>
      <c r="E59" s="55"/>
      <c r="F59" s="89">
        <v>8</v>
      </c>
      <c r="G59" s="89">
        <v>1</v>
      </c>
      <c r="H59" s="89">
        <v>36</v>
      </c>
      <c r="I59" s="89"/>
      <c r="J59" s="88">
        <v>0</v>
      </c>
      <c r="K59" s="89"/>
      <c r="L59" s="138"/>
      <c r="M59" s="138"/>
      <c r="N59" s="135"/>
      <c r="O59" s="77"/>
      <c r="P59" s="90">
        <v>36</v>
      </c>
      <c r="Q59" s="58"/>
      <c r="R59" s="58"/>
      <c r="S59" s="132"/>
      <c r="T59" s="132"/>
      <c r="U59" s="133"/>
      <c r="W59" s="58"/>
      <c r="X59" s="58">
        <v>1</v>
      </c>
      <c r="Y59" s="123"/>
      <c r="Z59" s="55"/>
      <c r="AA59" s="55"/>
      <c r="AB59" s="73"/>
      <c r="AC59" s="124"/>
      <c r="AD59" s="124"/>
      <c r="AE59" s="124"/>
      <c r="AF59" s="130"/>
      <c r="AG59" s="124"/>
      <c r="AH59" s="124"/>
      <c r="AI59" s="73"/>
      <c r="AJ59" s="73"/>
      <c r="AK59" s="73"/>
      <c r="AL59" s="73"/>
      <c r="AM59" s="73"/>
      <c r="AN59" s="73"/>
      <c r="AO59" s="73"/>
      <c r="AP59" s="73"/>
      <c r="AQ59" s="73"/>
      <c r="AR59" s="124"/>
      <c r="AS59" s="73"/>
      <c r="AT59" s="73"/>
      <c r="AU59" s="73"/>
      <c r="AV59" s="73"/>
      <c r="AW59" s="73"/>
      <c r="AX59" s="73"/>
      <c r="AY59" s="73"/>
      <c r="AZ59" s="73"/>
      <c r="BA59" s="73"/>
      <c r="BB59" s="73"/>
    </row>
    <row r="60" spans="1:54" ht="21.75" customHeight="1">
      <c r="A60" s="74"/>
      <c r="B60" s="96" t="s">
        <v>262</v>
      </c>
      <c r="C60" s="127" t="s">
        <v>263</v>
      </c>
      <c r="D60" s="70"/>
      <c r="E60" s="55"/>
      <c r="F60" s="89"/>
      <c r="G60" s="131">
        <v>24</v>
      </c>
      <c r="H60" s="131">
        <v>864</v>
      </c>
      <c r="I60" s="131">
        <v>144</v>
      </c>
      <c r="J60" s="97">
        <v>360</v>
      </c>
      <c r="K60" s="98">
        <v>110</v>
      </c>
      <c r="L60" s="77">
        <v>62</v>
      </c>
      <c r="M60" s="77">
        <v>84</v>
      </c>
      <c r="N60" s="131">
        <v>20</v>
      </c>
      <c r="O60" s="77">
        <v>84</v>
      </c>
      <c r="P60" s="82">
        <v>360</v>
      </c>
      <c r="Q60" s="58"/>
      <c r="R60" s="58"/>
      <c r="S60" s="132"/>
      <c r="T60" s="132"/>
      <c r="U60" s="133"/>
      <c r="V60" s="58"/>
      <c r="W60" s="58"/>
      <c r="X60" s="123"/>
      <c r="Y60" s="123"/>
      <c r="Z60" s="55"/>
      <c r="AA60" s="55"/>
      <c r="AB60" s="73"/>
      <c r="AC60" s="124"/>
      <c r="AD60" s="124"/>
      <c r="AE60" s="124"/>
      <c r="AF60" s="130"/>
      <c r="AG60" s="124"/>
      <c r="AH60" s="124"/>
      <c r="AI60" s="73"/>
      <c r="AJ60" s="73"/>
      <c r="AK60" s="73"/>
      <c r="AL60" s="73"/>
      <c r="AM60" s="73"/>
      <c r="AN60" s="73"/>
      <c r="AO60" s="73"/>
      <c r="AP60" s="73"/>
      <c r="AQ60" s="73"/>
      <c r="AR60" s="124"/>
      <c r="AS60" s="73"/>
      <c r="AT60" s="73"/>
      <c r="AU60" s="73"/>
      <c r="AV60" s="73"/>
      <c r="AW60" s="73"/>
      <c r="AX60" s="73"/>
      <c r="AY60" s="73"/>
      <c r="AZ60" s="73"/>
      <c r="BA60" s="73"/>
      <c r="BB60" s="73"/>
    </row>
    <row r="61" spans="1:54" ht="15" customHeight="1">
      <c r="A61" s="74"/>
      <c r="B61" s="125" t="s">
        <v>264</v>
      </c>
      <c r="C61" s="139" t="s">
        <v>265</v>
      </c>
      <c r="D61" s="89"/>
      <c r="E61" s="89"/>
      <c r="F61" s="89"/>
      <c r="G61" s="98">
        <v>6</v>
      </c>
      <c r="H61" s="98">
        <v>216</v>
      </c>
      <c r="I61" s="80">
        <v>36</v>
      </c>
      <c r="J61" s="97">
        <v>90</v>
      </c>
      <c r="K61" s="80">
        <v>28</v>
      </c>
      <c r="L61" s="13"/>
      <c r="M61" s="80">
        <v>22</v>
      </c>
      <c r="N61" s="98">
        <v>20</v>
      </c>
      <c r="O61" s="80">
        <v>20</v>
      </c>
      <c r="P61" s="99">
        <v>90</v>
      </c>
      <c r="Q61" s="58"/>
      <c r="R61" s="58"/>
      <c r="S61" s="132"/>
      <c r="T61" s="132"/>
      <c r="U61" s="133"/>
      <c r="V61" s="58"/>
      <c r="W61" s="58"/>
      <c r="X61" s="123"/>
      <c r="Y61" s="123"/>
      <c r="Z61" s="55"/>
      <c r="AA61" s="55"/>
      <c r="AB61" s="73"/>
      <c r="AC61" s="73"/>
      <c r="AD61" s="124"/>
      <c r="AE61" s="124"/>
      <c r="AF61" s="130"/>
      <c r="AG61" s="124"/>
      <c r="AH61" s="124"/>
      <c r="AI61" s="73"/>
      <c r="AJ61" s="73"/>
      <c r="AK61" s="73"/>
      <c r="AL61" s="73"/>
      <c r="AM61" s="73"/>
      <c r="AN61" s="73"/>
      <c r="AO61" s="73"/>
      <c r="AP61" s="73"/>
      <c r="AQ61" s="73"/>
      <c r="AR61" s="124"/>
      <c r="AS61" s="73"/>
      <c r="AT61" s="73"/>
      <c r="AU61" s="73"/>
      <c r="AV61" s="73"/>
      <c r="AW61" s="73"/>
      <c r="AX61" s="73"/>
      <c r="AY61" s="73"/>
      <c r="AZ61" s="73"/>
      <c r="BA61" s="73"/>
      <c r="BB61" s="73"/>
    </row>
    <row r="62" spans="1:54" ht="13.5" customHeight="1">
      <c r="A62" s="74"/>
      <c r="B62" s="125" t="s">
        <v>266</v>
      </c>
      <c r="C62" s="134" t="s">
        <v>267</v>
      </c>
      <c r="D62" s="89">
        <v>1</v>
      </c>
      <c r="E62" s="140"/>
      <c r="F62" s="89"/>
      <c r="G62" s="89">
        <v>6</v>
      </c>
      <c r="H62" s="89">
        <v>216</v>
      </c>
      <c r="I62" s="58">
        <v>36</v>
      </c>
      <c r="J62" s="88">
        <v>90</v>
      </c>
      <c r="K62" s="58">
        <v>28</v>
      </c>
      <c r="M62" s="58">
        <v>22</v>
      </c>
      <c r="N62" s="89">
        <v>20</v>
      </c>
      <c r="O62" s="58">
        <v>20</v>
      </c>
      <c r="P62" s="90">
        <v>90</v>
      </c>
      <c r="Q62" s="106">
        <v>6</v>
      </c>
      <c r="R62" s="141"/>
      <c r="S62" s="132"/>
      <c r="T62" s="132"/>
      <c r="U62" s="133"/>
      <c r="V62" s="58"/>
      <c r="W62" s="58"/>
      <c r="X62" s="123"/>
      <c r="Y62" s="123"/>
      <c r="Z62" s="55"/>
      <c r="AA62" s="55"/>
      <c r="AB62" s="57">
        <v>5</v>
      </c>
      <c r="AC62" s="142"/>
      <c r="AD62" s="124"/>
      <c r="AE62" s="124"/>
      <c r="AF62" s="130"/>
      <c r="AG62" s="124"/>
      <c r="AH62" s="124"/>
      <c r="AI62" s="73"/>
      <c r="AJ62" s="73"/>
      <c r="AK62" s="73"/>
      <c r="AL62" s="73"/>
      <c r="AM62" s="73"/>
      <c r="AN62" s="73"/>
      <c r="AO62" s="73"/>
      <c r="AP62" s="73"/>
      <c r="AQ62" s="73"/>
      <c r="AR62" s="124"/>
      <c r="AS62" s="73"/>
      <c r="AT62" s="73"/>
      <c r="AU62" s="73"/>
      <c r="AV62" s="73"/>
      <c r="AW62" s="73"/>
      <c r="AX62" s="73"/>
      <c r="AY62" s="73"/>
      <c r="AZ62" s="73"/>
      <c r="BA62" s="73"/>
      <c r="BB62" s="73"/>
    </row>
    <row r="63" spans="1:54" ht="14.25" customHeight="1">
      <c r="A63" s="74"/>
      <c r="B63" s="96" t="s">
        <v>268</v>
      </c>
      <c r="C63" s="76" t="s">
        <v>269</v>
      </c>
      <c r="D63" s="89" t="s">
        <v>270</v>
      </c>
      <c r="E63" s="143" t="s">
        <v>271</v>
      </c>
      <c r="F63" s="55"/>
      <c r="G63" s="80">
        <v>18</v>
      </c>
      <c r="H63" s="80">
        <v>648</v>
      </c>
      <c r="I63" s="80">
        <v>108</v>
      </c>
      <c r="J63" s="97">
        <v>270</v>
      </c>
      <c r="K63" s="80">
        <v>82</v>
      </c>
      <c r="L63" s="80">
        <v>62</v>
      </c>
      <c r="M63" s="80">
        <v>62</v>
      </c>
      <c r="N63" s="98"/>
      <c r="O63" s="80">
        <v>64</v>
      </c>
      <c r="P63" s="99">
        <v>270</v>
      </c>
      <c r="Q63" s="58">
        <v>2</v>
      </c>
      <c r="R63" s="89">
        <v>3</v>
      </c>
      <c r="S63" s="58">
        <v>2</v>
      </c>
      <c r="T63" s="89">
        <v>3</v>
      </c>
      <c r="U63" s="89">
        <v>2</v>
      </c>
      <c r="V63" s="89">
        <v>1</v>
      </c>
      <c r="W63" s="89">
        <v>2</v>
      </c>
      <c r="X63" s="89">
        <v>1</v>
      </c>
      <c r="Y63" s="58">
        <v>2</v>
      </c>
      <c r="Z63" s="144"/>
      <c r="AA63" s="55"/>
      <c r="AB63" s="57">
        <v>2</v>
      </c>
      <c r="AC63" s="130">
        <v>2</v>
      </c>
      <c r="AD63" s="130">
        <v>2</v>
      </c>
      <c r="AE63" s="130">
        <v>2</v>
      </c>
      <c r="AF63" s="130">
        <v>2</v>
      </c>
      <c r="AG63" s="130">
        <v>2</v>
      </c>
      <c r="AH63" s="130">
        <v>2</v>
      </c>
      <c r="AI63" s="57"/>
      <c r="AJ63" s="57"/>
      <c r="AK63" s="57"/>
      <c r="AL63" s="57"/>
      <c r="AM63" s="57"/>
      <c r="AN63" s="57"/>
      <c r="AO63" s="57"/>
      <c r="AP63" s="57"/>
      <c r="AQ63" s="57"/>
      <c r="AR63" s="130">
        <v>1</v>
      </c>
      <c r="AS63" s="57"/>
      <c r="AT63" s="57"/>
      <c r="AU63" s="57"/>
      <c r="AV63" s="57"/>
      <c r="AW63" s="57"/>
      <c r="AX63" s="57"/>
      <c r="AY63" s="57"/>
      <c r="AZ63" s="57"/>
      <c r="BA63" s="57">
        <v>2</v>
      </c>
      <c r="BB63" s="73"/>
    </row>
    <row r="64" spans="1:54" ht="21.75" customHeight="1">
      <c r="A64" s="74"/>
      <c r="C64" s="126" t="s">
        <v>272</v>
      </c>
      <c r="D64" s="80"/>
      <c r="E64" s="80"/>
      <c r="F64" s="80"/>
      <c r="G64" s="80">
        <v>60</v>
      </c>
      <c r="H64" s="80">
        <v>2160</v>
      </c>
      <c r="I64" s="80">
        <v>252</v>
      </c>
      <c r="J64" s="97">
        <v>936</v>
      </c>
      <c r="K64" s="80">
        <v>232</v>
      </c>
      <c r="L64" s="80">
        <v>234</v>
      </c>
      <c r="M64" s="80">
        <v>246</v>
      </c>
      <c r="N64" s="80">
        <v>14</v>
      </c>
      <c r="O64" s="80">
        <v>210</v>
      </c>
      <c r="P64" s="86">
        <v>972</v>
      </c>
      <c r="Q64" s="58"/>
      <c r="R64" s="58"/>
      <c r="S64" s="106"/>
      <c r="T64" s="106"/>
      <c r="U64" s="136"/>
      <c r="V64" s="55"/>
      <c r="W64" s="58"/>
      <c r="X64" s="145"/>
      <c r="Y64" s="145"/>
      <c r="Z64" s="55"/>
      <c r="AA64" s="55"/>
      <c r="AB64" s="73"/>
      <c r="AC64" s="124"/>
      <c r="AD64" s="124"/>
      <c r="AE64" s="124"/>
      <c r="AF64" s="130"/>
      <c r="AG64" s="124"/>
      <c r="AH64" s="124"/>
      <c r="AI64" s="73"/>
      <c r="AJ64" s="73"/>
      <c r="AK64" s="73"/>
      <c r="AL64" s="73"/>
      <c r="AM64" s="73"/>
      <c r="AN64" s="73"/>
      <c r="AO64" s="73"/>
      <c r="AP64" s="73"/>
      <c r="AQ64" s="73"/>
      <c r="AR64" s="124"/>
      <c r="AS64" s="73"/>
      <c r="AT64" s="73"/>
      <c r="AU64" s="73"/>
      <c r="AV64" s="73"/>
      <c r="AW64" s="73"/>
      <c r="AX64" s="73"/>
      <c r="AY64" s="73"/>
      <c r="AZ64" s="73"/>
      <c r="BA64" s="146"/>
      <c r="BB64" s="73"/>
    </row>
    <row r="65" spans="1:54" ht="15" customHeight="1">
      <c r="A65" s="74"/>
      <c r="B65" s="79" t="s">
        <v>273</v>
      </c>
      <c r="C65" s="147" t="s">
        <v>274</v>
      </c>
      <c r="D65" s="80"/>
      <c r="E65" s="80"/>
      <c r="F65" s="72"/>
      <c r="G65" s="80">
        <v>21</v>
      </c>
      <c r="H65" s="80">
        <v>756</v>
      </c>
      <c r="I65" s="80">
        <v>72</v>
      </c>
      <c r="J65" s="97">
        <v>324</v>
      </c>
      <c r="K65" s="80">
        <v>96</v>
      </c>
      <c r="L65" s="80">
        <v>156</v>
      </c>
      <c r="M65" s="80"/>
      <c r="N65" s="80"/>
      <c r="O65" s="80">
        <v>72</v>
      </c>
      <c r="P65" s="99">
        <v>360</v>
      </c>
      <c r="Q65" s="58"/>
      <c r="R65" s="58"/>
      <c r="S65" s="106"/>
      <c r="T65" s="106"/>
      <c r="U65" s="136"/>
      <c r="V65" s="55"/>
      <c r="W65" s="58"/>
      <c r="X65" s="145"/>
      <c r="Y65" s="145"/>
      <c r="Z65" s="55"/>
      <c r="AA65" s="55"/>
      <c r="AB65" s="73"/>
      <c r="AC65" s="124"/>
      <c r="AD65" s="124"/>
      <c r="AE65" s="124"/>
      <c r="AF65" s="130"/>
      <c r="AG65" s="124"/>
      <c r="AH65" s="124"/>
      <c r="AI65" s="73"/>
      <c r="AJ65" s="73"/>
      <c r="AK65" s="73"/>
      <c r="AL65" s="73"/>
      <c r="AM65" s="73"/>
      <c r="AN65" s="73"/>
      <c r="AO65" s="73"/>
      <c r="AP65" s="73"/>
      <c r="AQ65" s="73"/>
      <c r="AR65" s="124"/>
      <c r="AS65" s="73"/>
      <c r="AT65" s="73"/>
      <c r="AU65" s="73"/>
      <c r="AV65" s="73"/>
      <c r="AW65" s="73"/>
      <c r="AX65" s="73"/>
      <c r="AY65" s="73"/>
      <c r="AZ65" s="73"/>
      <c r="BA65" s="146"/>
      <c r="BB65" s="73"/>
    </row>
    <row r="66" spans="1:54" ht="14.25" customHeight="1">
      <c r="A66" s="74"/>
      <c r="B66" s="128" t="s">
        <v>275</v>
      </c>
      <c r="C66" s="148" t="s">
        <v>276</v>
      </c>
      <c r="D66" s="54">
        <v>7</v>
      </c>
      <c r="E66" s="54">
        <v>6</v>
      </c>
      <c r="F66" s="80"/>
      <c r="G66" s="54">
        <v>9</v>
      </c>
      <c r="H66" s="54">
        <f>PRODUCT(G66,36)</f>
        <v>324</v>
      </c>
      <c r="I66" s="89">
        <v>36</v>
      </c>
      <c r="J66" s="88">
        <v>144</v>
      </c>
      <c r="K66" s="58">
        <v>42</v>
      </c>
      <c r="L66" s="58">
        <v>70</v>
      </c>
      <c r="M66" s="80"/>
      <c r="N66" s="80"/>
      <c r="O66" s="58">
        <v>32</v>
      </c>
      <c r="P66" s="90">
        <v>144</v>
      </c>
      <c r="Q66" s="58"/>
      <c r="R66" s="58"/>
      <c r="S66" s="106"/>
      <c r="T66" s="106"/>
      <c r="U66" s="136"/>
      <c r="V66" s="58">
        <v>4</v>
      </c>
      <c r="W66" s="58">
        <v>5</v>
      </c>
      <c r="X66" s="145"/>
      <c r="Y66" s="145"/>
      <c r="Z66" s="55"/>
      <c r="AA66" s="55"/>
      <c r="AB66" s="73"/>
      <c r="AC66" s="124"/>
      <c r="AD66" s="124"/>
      <c r="AE66" s="124"/>
      <c r="AF66" s="130"/>
      <c r="AG66" s="130">
        <v>5</v>
      </c>
      <c r="AH66" s="130">
        <v>5</v>
      </c>
      <c r="AI66" s="73"/>
      <c r="AJ66" s="73"/>
      <c r="AK66" s="73"/>
      <c r="AL66" s="73"/>
      <c r="AM66" s="73"/>
      <c r="AN66" s="73"/>
      <c r="AO66" s="73"/>
      <c r="AP66" s="73"/>
      <c r="AQ66" s="73"/>
      <c r="AR66" s="124"/>
      <c r="AS66" s="73"/>
      <c r="AT66" s="73"/>
      <c r="AU66" s="73"/>
      <c r="AV66" s="73"/>
      <c r="AW66" s="73"/>
      <c r="AX66" s="73"/>
      <c r="AY66" s="73"/>
      <c r="AZ66" s="73"/>
      <c r="BA66" s="146"/>
      <c r="BB66" s="73"/>
    </row>
    <row r="67" spans="1:54" ht="22.5">
      <c r="A67" s="74"/>
      <c r="B67" s="128" t="s">
        <v>277</v>
      </c>
      <c r="C67" s="148" t="s">
        <v>278</v>
      </c>
      <c r="D67" s="54"/>
      <c r="E67" s="54"/>
      <c r="F67" s="58">
        <v>7</v>
      </c>
      <c r="G67" s="54">
        <v>1</v>
      </c>
      <c r="H67" s="54">
        <v>36</v>
      </c>
      <c r="I67" s="80"/>
      <c r="J67" s="88">
        <v>0</v>
      </c>
      <c r="K67" s="80"/>
      <c r="L67" s="80"/>
      <c r="M67" s="80"/>
      <c r="N67" s="80"/>
      <c r="O67" s="80"/>
      <c r="P67" s="90">
        <v>36</v>
      </c>
      <c r="Q67" s="58"/>
      <c r="R67" s="58"/>
      <c r="S67" s="106"/>
      <c r="T67" s="106"/>
      <c r="U67" s="136"/>
      <c r="V67" s="55"/>
      <c r="W67" s="58">
        <v>1</v>
      </c>
      <c r="X67" s="145"/>
      <c r="Y67" s="145"/>
      <c r="Z67" s="55"/>
      <c r="AA67" s="55"/>
      <c r="AB67" s="73"/>
      <c r="AC67" s="124"/>
      <c r="AD67" s="124"/>
      <c r="AE67" s="124"/>
      <c r="AF67" s="130"/>
      <c r="AG67" s="124"/>
      <c r="AH67" s="124"/>
      <c r="AI67" s="73"/>
      <c r="AJ67" s="73"/>
      <c r="AK67" s="73"/>
      <c r="AL67" s="73"/>
      <c r="AM67" s="73"/>
      <c r="AN67" s="73"/>
      <c r="AO67" s="73"/>
      <c r="AP67" s="73"/>
      <c r="AQ67" s="73"/>
      <c r="AR67" s="124"/>
      <c r="AS67" s="73"/>
      <c r="AT67" s="73"/>
      <c r="AU67" s="73"/>
      <c r="AV67" s="73"/>
      <c r="AW67" s="73"/>
      <c r="AX67" s="73"/>
      <c r="AY67" s="73"/>
      <c r="AZ67" s="73"/>
      <c r="BA67" s="146"/>
      <c r="BB67" s="73"/>
    </row>
    <row r="68" spans="1:54" ht="34.5" customHeight="1">
      <c r="A68" s="74"/>
      <c r="B68" s="128" t="s">
        <v>279</v>
      </c>
      <c r="C68" s="149" t="s">
        <v>280</v>
      </c>
      <c r="D68" s="89">
        <v>6</v>
      </c>
      <c r="E68" s="89">
        <v>4.5</v>
      </c>
      <c r="F68" s="80"/>
      <c r="G68" s="89">
        <v>11</v>
      </c>
      <c r="H68" s="89">
        <v>396</v>
      </c>
      <c r="I68" s="89">
        <v>36</v>
      </c>
      <c r="J68" s="88">
        <v>180</v>
      </c>
      <c r="K68" s="58">
        <v>54</v>
      </c>
      <c r="L68" s="58">
        <v>86</v>
      </c>
      <c r="M68" s="58"/>
      <c r="N68" s="58"/>
      <c r="O68" s="58">
        <v>40</v>
      </c>
      <c r="P68" s="95">
        <v>180</v>
      </c>
      <c r="Q68" s="58"/>
      <c r="R68" s="58"/>
      <c r="S68" s="106"/>
      <c r="T68" s="106">
        <v>3</v>
      </c>
      <c r="U68" s="136">
        <v>3</v>
      </c>
      <c r="V68" s="58">
        <v>5</v>
      </c>
      <c r="W68" s="58"/>
      <c r="X68" s="145"/>
      <c r="Y68" s="145"/>
      <c r="Z68" s="55"/>
      <c r="AA68" s="55"/>
      <c r="AB68" s="73"/>
      <c r="AC68" s="124"/>
      <c r="AD68" s="124"/>
      <c r="AE68" s="130">
        <v>3</v>
      </c>
      <c r="AF68" s="130">
        <v>4</v>
      </c>
      <c r="AG68" s="130">
        <v>4</v>
      </c>
      <c r="AH68" s="130"/>
      <c r="AI68" s="73"/>
      <c r="AJ68" s="73"/>
      <c r="AK68" s="73"/>
      <c r="AL68" s="73"/>
      <c r="AM68" s="73"/>
      <c r="AN68" s="73"/>
      <c r="AO68" s="73"/>
      <c r="AP68" s="73"/>
      <c r="AQ68" s="73"/>
      <c r="AR68" s="124"/>
      <c r="AS68" s="73"/>
      <c r="AT68" s="73"/>
      <c r="AU68" s="73"/>
      <c r="AV68" s="73"/>
      <c r="AW68" s="73"/>
      <c r="AX68" s="73"/>
      <c r="AY68" s="73"/>
      <c r="AZ68" s="73"/>
      <c r="BA68" s="146"/>
      <c r="BB68" s="73"/>
    </row>
    <row r="69" spans="1:54" ht="22.5">
      <c r="A69" s="74"/>
      <c r="B69" s="79" t="s">
        <v>281</v>
      </c>
      <c r="C69" s="126" t="s">
        <v>282</v>
      </c>
      <c r="D69" s="54"/>
      <c r="E69" s="54"/>
      <c r="F69" s="80"/>
      <c r="G69" s="150">
        <v>39</v>
      </c>
      <c r="H69" s="150">
        <v>1404</v>
      </c>
      <c r="I69" s="80">
        <v>180</v>
      </c>
      <c r="J69" s="97">
        <f>SUM(J70:J77)</f>
        <v>612</v>
      </c>
      <c r="K69" s="150">
        <f>SUM(K70:K77)</f>
        <v>136</v>
      </c>
      <c r="L69" s="150">
        <f>SUM(L70:L77)</f>
        <v>78</v>
      </c>
      <c r="M69" s="80">
        <v>246</v>
      </c>
      <c r="N69" s="150">
        <f>SUM(N70:N77)</f>
        <v>14</v>
      </c>
      <c r="O69" s="150">
        <f>SUM(O70:O77)</f>
        <v>138</v>
      </c>
      <c r="P69" s="99">
        <f>SUM(P70:P77)</f>
        <v>612</v>
      </c>
      <c r="Q69" s="58"/>
      <c r="R69" s="58"/>
      <c r="S69" s="106"/>
      <c r="T69" s="106"/>
      <c r="U69" s="136"/>
      <c r="V69" s="55"/>
      <c r="W69" s="58"/>
      <c r="X69" s="145"/>
      <c r="Y69" s="145"/>
      <c r="Z69" s="55"/>
      <c r="AA69" s="55"/>
      <c r="AB69" s="73"/>
      <c r="AC69" s="124"/>
      <c r="AD69" s="124"/>
      <c r="AE69" s="124"/>
      <c r="AF69" s="130"/>
      <c r="AG69" s="124"/>
      <c r="AH69" s="124"/>
      <c r="AI69" s="73"/>
      <c r="AJ69" s="73"/>
      <c r="AK69" s="73"/>
      <c r="AL69" s="73"/>
      <c r="AM69" s="73"/>
      <c r="AN69" s="73"/>
      <c r="AO69" s="73"/>
      <c r="AP69" s="73"/>
      <c r="AQ69" s="73"/>
      <c r="AR69" s="124"/>
      <c r="AS69" s="73"/>
      <c r="AT69" s="73"/>
      <c r="AU69" s="73"/>
      <c r="AV69" s="73"/>
      <c r="AW69" s="73"/>
      <c r="AX69" s="73"/>
      <c r="AY69" s="73"/>
      <c r="AZ69" s="73"/>
      <c r="BA69" s="146"/>
      <c r="BB69" s="73"/>
    </row>
    <row r="70" spans="1:54" ht="12.75">
      <c r="A70" s="74"/>
      <c r="B70" s="128" t="s">
        <v>283</v>
      </c>
      <c r="C70" s="151" t="s">
        <v>284</v>
      </c>
      <c r="D70" s="89">
        <v>1</v>
      </c>
      <c r="E70" s="89"/>
      <c r="F70" s="58"/>
      <c r="G70" s="89">
        <v>4</v>
      </c>
      <c r="H70" s="54">
        <f aca="true" t="shared" si="4" ref="H70:H77">PRODUCT(G70,36)</f>
        <v>144</v>
      </c>
      <c r="I70" s="54">
        <v>36</v>
      </c>
      <c r="J70" s="88">
        <v>54</v>
      </c>
      <c r="K70" s="54">
        <v>16</v>
      </c>
      <c r="L70" s="54">
        <v>24</v>
      </c>
      <c r="M70" s="80"/>
      <c r="N70" s="54"/>
      <c r="O70" s="54">
        <v>14</v>
      </c>
      <c r="P70" s="90">
        <v>54</v>
      </c>
      <c r="Q70" s="54">
        <v>4</v>
      </c>
      <c r="R70" s="152"/>
      <c r="S70" s="152"/>
      <c r="T70" s="152"/>
      <c r="U70" s="136"/>
      <c r="V70" s="54"/>
      <c r="W70" s="54"/>
      <c r="X70" s="54"/>
      <c r="Y70" s="54"/>
      <c r="Z70" s="54"/>
      <c r="AA70" s="55"/>
      <c r="AB70" s="57">
        <v>3</v>
      </c>
      <c r="AC70" s="124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4"/>
      <c r="AS70" s="73"/>
      <c r="AT70" s="73"/>
      <c r="AU70" s="73"/>
      <c r="AV70" s="73"/>
      <c r="AW70" s="73"/>
      <c r="AX70" s="73"/>
      <c r="AY70" s="73"/>
      <c r="AZ70" s="73"/>
      <c r="BA70" s="57"/>
      <c r="BB70" s="73"/>
    </row>
    <row r="71" spans="1:54" ht="12.75">
      <c r="A71" s="74"/>
      <c r="B71" s="128" t="s">
        <v>285</v>
      </c>
      <c r="C71" s="134" t="s">
        <v>286</v>
      </c>
      <c r="D71" s="89" t="s">
        <v>287</v>
      </c>
      <c r="E71" s="89" t="s">
        <v>288</v>
      </c>
      <c r="F71" s="80"/>
      <c r="G71" s="89">
        <v>18</v>
      </c>
      <c r="H71" s="54">
        <f t="shared" si="4"/>
        <v>648</v>
      </c>
      <c r="I71" s="54">
        <v>108</v>
      </c>
      <c r="J71" s="88">
        <v>270</v>
      </c>
      <c r="K71" s="54">
        <v>80</v>
      </c>
      <c r="M71" s="89">
        <v>112</v>
      </c>
      <c r="N71" s="89">
        <v>14</v>
      </c>
      <c r="O71" s="54">
        <v>64</v>
      </c>
      <c r="P71" s="90">
        <v>270</v>
      </c>
      <c r="Q71" s="54"/>
      <c r="R71" s="152">
        <v>2</v>
      </c>
      <c r="S71" s="152">
        <v>4</v>
      </c>
      <c r="T71" s="152">
        <v>2</v>
      </c>
      <c r="U71" s="136">
        <v>4</v>
      </c>
      <c r="V71" s="136">
        <v>2</v>
      </c>
      <c r="W71" s="136">
        <v>4</v>
      </c>
      <c r="X71" s="153"/>
      <c r="Y71" s="136"/>
      <c r="Z71" s="54"/>
      <c r="AA71" s="55"/>
      <c r="AB71" s="73"/>
      <c r="AC71" s="57">
        <v>3</v>
      </c>
      <c r="AD71" s="57">
        <v>3</v>
      </c>
      <c r="AE71" s="57">
        <v>2</v>
      </c>
      <c r="AF71" s="57">
        <v>3</v>
      </c>
      <c r="AG71" s="57">
        <v>3</v>
      </c>
      <c r="AH71" s="57">
        <v>4</v>
      </c>
      <c r="AI71" s="57"/>
      <c r="AJ71" s="57"/>
      <c r="AK71" s="57"/>
      <c r="AL71" s="57"/>
      <c r="AM71" s="57"/>
      <c r="AN71" s="57"/>
      <c r="AO71" s="57"/>
      <c r="AP71" s="57"/>
      <c r="AQ71" s="57"/>
      <c r="AR71" s="130"/>
      <c r="AS71" s="73"/>
      <c r="AT71" s="73"/>
      <c r="AU71" s="73"/>
      <c r="AV71" s="73"/>
      <c r="AW71" s="73"/>
      <c r="AX71" s="73"/>
      <c r="AY71" s="73"/>
      <c r="AZ71" s="73"/>
      <c r="BA71" s="146"/>
      <c r="BB71" s="73"/>
    </row>
    <row r="72" spans="1:54" ht="12.75">
      <c r="A72" s="74"/>
      <c r="B72" s="128" t="s">
        <v>289</v>
      </c>
      <c r="C72" s="134" t="s">
        <v>290</v>
      </c>
      <c r="D72" s="89">
        <v>9</v>
      </c>
      <c r="E72" s="89">
        <v>8</v>
      </c>
      <c r="F72" s="58"/>
      <c r="G72" s="89">
        <v>5</v>
      </c>
      <c r="H72" s="89">
        <f t="shared" si="4"/>
        <v>180</v>
      </c>
      <c r="I72" s="89">
        <v>36</v>
      </c>
      <c r="J72" s="88">
        <v>72</v>
      </c>
      <c r="K72" s="54">
        <v>20</v>
      </c>
      <c r="L72" s="89">
        <v>36</v>
      </c>
      <c r="M72" s="91"/>
      <c r="N72" s="54"/>
      <c r="O72" s="54">
        <v>16</v>
      </c>
      <c r="P72" s="90">
        <v>72</v>
      </c>
      <c r="Q72" s="54"/>
      <c r="R72" s="54"/>
      <c r="S72" s="152"/>
      <c r="T72" s="152"/>
      <c r="U72" s="152"/>
      <c r="V72" s="152"/>
      <c r="W72" s="54"/>
      <c r="X72" s="54">
        <v>2</v>
      </c>
      <c r="Y72" s="54">
        <v>3</v>
      </c>
      <c r="Z72" s="54"/>
      <c r="AA72" s="55"/>
      <c r="AB72" s="73"/>
      <c r="AC72" s="73"/>
      <c r="AD72" s="154"/>
      <c r="AE72" s="154"/>
      <c r="AF72" s="154"/>
      <c r="AG72" s="155"/>
      <c r="AH72" s="142"/>
      <c r="AI72" s="73"/>
      <c r="AJ72" s="73"/>
      <c r="AK72" s="73"/>
      <c r="AL72" s="73"/>
      <c r="AM72" s="73"/>
      <c r="AN72" s="73"/>
      <c r="AO72" s="73"/>
      <c r="AP72" s="73"/>
      <c r="AQ72" s="73"/>
      <c r="AR72" s="130">
        <v>3</v>
      </c>
      <c r="AS72" s="57"/>
      <c r="AT72" s="57"/>
      <c r="AU72" s="57"/>
      <c r="AV72" s="57"/>
      <c r="AW72" s="57"/>
      <c r="AX72" s="57"/>
      <c r="AY72" s="57"/>
      <c r="AZ72" s="57"/>
      <c r="BA72" s="57">
        <v>3</v>
      </c>
      <c r="BB72" s="73"/>
    </row>
    <row r="73" spans="1:54" ht="21" customHeight="1">
      <c r="A73" s="74"/>
      <c r="B73" s="128" t="s">
        <v>291</v>
      </c>
      <c r="C73" s="134" t="s">
        <v>292</v>
      </c>
      <c r="D73" s="89"/>
      <c r="E73" s="89">
        <v>9</v>
      </c>
      <c r="F73" s="89"/>
      <c r="G73" s="89">
        <v>2</v>
      </c>
      <c r="H73" s="89">
        <f t="shared" si="4"/>
        <v>72</v>
      </c>
      <c r="I73" s="80"/>
      <c r="J73" s="88">
        <f>SUM(K73+L73+M73+N73+O73)</f>
        <v>36</v>
      </c>
      <c r="K73" s="54">
        <v>10</v>
      </c>
      <c r="L73" s="89">
        <v>18</v>
      </c>
      <c r="M73" s="80"/>
      <c r="N73" s="54"/>
      <c r="O73" s="54">
        <v>8</v>
      </c>
      <c r="P73" s="90">
        <v>36</v>
      </c>
      <c r="Q73" s="156"/>
      <c r="R73" s="156"/>
      <c r="S73" s="156"/>
      <c r="T73" s="54"/>
      <c r="U73" s="54"/>
      <c r="V73" s="54"/>
      <c r="W73" s="54"/>
      <c r="X73" s="54"/>
      <c r="Y73" s="54">
        <v>2</v>
      </c>
      <c r="Z73" s="54"/>
      <c r="AA73" s="55"/>
      <c r="AB73" s="73"/>
      <c r="AC73" s="155"/>
      <c r="AD73" s="154"/>
      <c r="AE73" s="154"/>
      <c r="AF73" s="154"/>
      <c r="AG73" s="142"/>
      <c r="AH73" s="142"/>
      <c r="AI73" s="73"/>
      <c r="AJ73" s="73"/>
      <c r="AK73" s="73"/>
      <c r="AL73" s="73"/>
      <c r="AM73" s="73"/>
      <c r="AN73" s="73"/>
      <c r="AO73" s="73"/>
      <c r="AP73" s="73"/>
      <c r="AQ73" s="73"/>
      <c r="AR73" s="124"/>
      <c r="AS73" s="73"/>
      <c r="AT73" s="73"/>
      <c r="AU73" s="73"/>
      <c r="AV73" s="73"/>
      <c r="AW73" s="73"/>
      <c r="AX73" s="73"/>
      <c r="AY73" s="73"/>
      <c r="AZ73" s="73"/>
      <c r="BA73" s="57">
        <v>3</v>
      </c>
      <c r="BB73" s="57"/>
    </row>
    <row r="74" spans="1:54" ht="12.75" customHeight="1">
      <c r="A74" s="74"/>
      <c r="B74" s="128" t="s">
        <v>293</v>
      </c>
      <c r="C74" s="134" t="s">
        <v>294</v>
      </c>
      <c r="D74" s="89"/>
      <c r="E74" s="89">
        <v>10</v>
      </c>
      <c r="F74" s="58"/>
      <c r="G74" s="89">
        <v>2</v>
      </c>
      <c r="H74" s="89">
        <f t="shared" si="4"/>
        <v>72</v>
      </c>
      <c r="I74" s="89"/>
      <c r="J74" s="88">
        <v>36</v>
      </c>
      <c r="K74" s="54">
        <v>10</v>
      </c>
      <c r="M74" s="89">
        <v>18</v>
      </c>
      <c r="N74" s="54"/>
      <c r="O74" s="54">
        <v>8</v>
      </c>
      <c r="P74" s="90">
        <v>36</v>
      </c>
      <c r="Q74" s="156"/>
      <c r="R74" s="156"/>
      <c r="S74" s="156"/>
      <c r="T74" s="54"/>
      <c r="U74" s="54"/>
      <c r="V74" s="54"/>
      <c r="W74" s="54"/>
      <c r="X74" s="54"/>
      <c r="Y74" s="54"/>
      <c r="Z74" s="54">
        <v>2</v>
      </c>
      <c r="AA74" s="55"/>
      <c r="AB74" s="73"/>
      <c r="AC74" s="155"/>
      <c r="AD74" s="154"/>
      <c r="AE74" s="154"/>
      <c r="AF74" s="154"/>
      <c r="AG74" s="142"/>
      <c r="AH74" s="142"/>
      <c r="AI74" s="73"/>
      <c r="AJ74" s="73"/>
      <c r="AK74" s="73"/>
      <c r="AL74" s="73"/>
      <c r="AM74" s="73"/>
      <c r="AN74" s="73"/>
      <c r="AO74" s="73"/>
      <c r="AP74" s="73"/>
      <c r="AQ74" s="73"/>
      <c r="AR74" s="124"/>
      <c r="AS74" s="73"/>
      <c r="AT74" s="73"/>
      <c r="AU74" s="73"/>
      <c r="AV74" s="73"/>
      <c r="AW74" s="73"/>
      <c r="AX74" s="73"/>
      <c r="AY74" s="73"/>
      <c r="AZ74" s="73"/>
      <c r="BA74" s="57"/>
      <c r="BB74" s="57">
        <v>2</v>
      </c>
    </row>
    <row r="75" spans="1:54" ht="11.25" customHeight="1">
      <c r="A75" s="74"/>
      <c r="B75" s="128" t="s">
        <v>295</v>
      </c>
      <c r="C75" s="134" t="s">
        <v>296</v>
      </c>
      <c r="D75" s="89"/>
      <c r="E75" s="89">
        <v>1</v>
      </c>
      <c r="F75" s="106"/>
      <c r="G75" s="89">
        <v>3</v>
      </c>
      <c r="H75" s="89">
        <f t="shared" si="4"/>
        <v>108</v>
      </c>
      <c r="I75" s="80"/>
      <c r="J75" s="88">
        <v>54</v>
      </c>
      <c r="K75" s="54"/>
      <c r="M75" s="89">
        <v>44</v>
      </c>
      <c r="N75" s="54"/>
      <c r="O75" s="54">
        <v>10</v>
      </c>
      <c r="P75" s="90">
        <v>54</v>
      </c>
      <c r="Q75" s="157">
        <v>3</v>
      </c>
      <c r="R75" s="157"/>
      <c r="S75" s="156"/>
      <c r="T75" s="54"/>
      <c r="U75" s="54"/>
      <c r="V75" s="54"/>
      <c r="W75" s="54"/>
      <c r="X75" s="54"/>
      <c r="Y75" s="54"/>
      <c r="Z75" s="54"/>
      <c r="AA75" s="55"/>
      <c r="AB75" s="57">
        <v>3</v>
      </c>
      <c r="AC75" s="155"/>
      <c r="AD75" s="154"/>
      <c r="AE75" s="154"/>
      <c r="AF75" s="154"/>
      <c r="AG75" s="155"/>
      <c r="AH75" s="142"/>
      <c r="AI75" s="73"/>
      <c r="AJ75" s="73"/>
      <c r="AK75" s="73"/>
      <c r="AL75" s="73"/>
      <c r="AM75" s="73"/>
      <c r="AN75" s="73"/>
      <c r="AO75" s="73"/>
      <c r="AP75" s="73"/>
      <c r="AQ75" s="73"/>
      <c r="AR75" s="124"/>
      <c r="AS75" s="73"/>
      <c r="AT75" s="73"/>
      <c r="AU75" s="73"/>
      <c r="AV75" s="73"/>
      <c r="AW75" s="73"/>
      <c r="AX75" s="73"/>
      <c r="AY75" s="73"/>
      <c r="AZ75" s="73"/>
      <c r="BA75" s="146"/>
      <c r="BB75" s="73"/>
    </row>
    <row r="76" spans="1:54" ht="11.25" customHeight="1">
      <c r="A76" s="74"/>
      <c r="B76" s="128" t="s">
        <v>297</v>
      </c>
      <c r="C76" s="134" t="s">
        <v>298</v>
      </c>
      <c r="D76" s="89"/>
      <c r="E76" s="89">
        <v>2</v>
      </c>
      <c r="F76" s="106"/>
      <c r="G76" s="89">
        <v>2</v>
      </c>
      <c r="H76" s="89">
        <f t="shared" si="4"/>
        <v>72</v>
      </c>
      <c r="I76" s="89"/>
      <c r="J76" s="88">
        <v>36</v>
      </c>
      <c r="K76" s="54"/>
      <c r="M76" s="89">
        <v>28</v>
      </c>
      <c r="N76" s="54"/>
      <c r="O76" s="54">
        <v>8</v>
      </c>
      <c r="P76" s="90">
        <v>36</v>
      </c>
      <c r="Q76" s="157"/>
      <c r="R76" s="58">
        <v>2</v>
      </c>
      <c r="S76" s="156"/>
      <c r="U76" s="54"/>
      <c r="V76" s="54"/>
      <c r="W76" s="54"/>
      <c r="X76" s="54"/>
      <c r="Y76" s="54"/>
      <c r="Z76" s="54"/>
      <c r="AA76" s="55"/>
      <c r="AB76" s="73"/>
      <c r="AC76" s="142">
        <v>2</v>
      </c>
      <c r="AD76" s="154"/>
      <c r="AE76" s="154"/>
      <c r="AF76" s="154"/>
      <c r="AG76" s="155"/>
      <c r="AH76" s="142"/>
      <c r="AI76" s="73"/>
      <c r="AJ76" s="73"/>
      <c r="AK76" s="73"/>
      <c r="AL76" s="73"/>
      <c r="AM76" s="73"/>
      <c r="AN76" s="73"/>
      <c r="AO76" s="73"/>
      <c r="AP76" s="73"/>
      <c r="AQ76" s="73"/>
      <c r="AR76" s="124"/>
      <c r="AS76" s="73"/>
      <c r="AT76" s="73"/>
      <c r="AU76" s="73"/>
      <c r="AV76" s="73"/>
      <c r="AW76" s="73"/>
      <c r="AX76" s="73"/>
      <c r="AY76" s="73"/>
      <c r="AZ76" s="73"/>
      <c r="BA76" s="146"/>
      <c r="BB76" s="73"/>
    </row>
    <row r="77" spans="1:54" ht="12.75">
      <c r="A77" s="74"/>
      <c r="B77" s="128" t="s">
        <v>299</v>
      </c>
      <c r="C77" s="134" t="s">
        <v>300</v>
      </c>
      <c r="D77" s="58"/>
      <c r="E77" s="58">
        <v>5</v>
      </c>
      <c r="F77" s="58"/>
      <c r="G77" s="89">
        <v>3</v>
      </c>
      <c r="H77" s="89">
        <f t="shared" si="4"/>
        <v>108</v>
      </c>
      <c r="I77" s="89"/>
      <c r="J77" s="88">
        <v>54</v>
      </c>
      <c r="K77" s="54"/>
      <c r="M77" s="89">
        <v>44</v>
      </c>
      <c r="N77" s="54"/>
      <c r="O77" s="54">
        <v>10</v>
      </c>
      <c r="P77" s="90">
        <v>54</v>
      </c>
      <c r="Q77" s="58"/>
      <c r="R77" s="55"/>
      <c r="S77" s="58"/>
      <c r="T77" s="58"/>
      <c r="U77" s="58">
        <v>3</v>
      </c>
      <c r="V77" s="55"/>
      <c r="W77" s="58"/>
      <c r="X77" s="58"/>
      <c r="Z77" s="55"/>
      <c r="AA77" s="55"/>
      <c r="AB77" s="73"/>
      <c r="AC77" s="155"/>
      <c r="AD77" s="154"/>
      <c r="AE77" s="154"/>
      <c r="AF77" s="154">
        <v>3</v>
      </c>
      <c r="AG77" s="155"/>
      <c r="AH77" s="142"/>
      <c r="AI77" s="73"/>
      <c r="AJ77" s="73"/>
      <c r="AK77" s="73"/>
      <c r="AL77" s="73"/>
      <c r="AM77" s="73"/>
      <c r="AN77" s="73"/>
      <c r="AO77" s="73"/>
      <c r="AP77" s="73"/>
      <c r="AQ77" s="73"/>
      <c r="AR77" s="124"/>
      <c r="AS77" s="73"/>
      <c r="AT77" s="73"/>
      <c r="AU77" s="73"/>
      <c r="AV77" s="73"/>
      <c r="AW77" s="73"/>
      <c r="AX77" s="73"/>
      <c r="AY77" s="73"/>
      <c r="AZ77" s="73"/>
      <c r="BA77" s="57"/>
      <c r="BB77" s="73"/>
    </row>
    <row r="78" spans="1:54" ht="13.5" customHeight="1">
      <c r="A78" s="74"/>
      <c r="B78" s="128"/>
      <c r="C78" s="158" t="s">
        <v>301</v>
      </c>
      <c r="D78" s="58"/>
      <c r="E78" s="58"/>
      <c r="F78" s="58"/>
      <c r="G78" s="80">
        <v>62</v>
      </c>
      <c r="H78" s="98">
        <v>2232</v>
      </c>
      <c r="I78" s="80">
        <v>360</v>
      </c>
      <c r="J78" s="97">
        <v>936</v>
      </c>
      <c r="K78" s="80">
        <v>268</v>
      </c>
      <c r="L78" s="80">
        <v>324</v>
      </c>
      <c r="M78" s="80">
        <v>108</v>
      </c>
      <c r="N78" s="80">
        <v>12</v>
      </c>
      <c r="O78" s="80">
        <v>224</v>
      </c>
      <c r="P78" s="99">
        <v>936</v>
      </c>
      <c r="Q78" s="159"/>
      <c r="R78" s="58"/>
      <c r="S78" s="159"/>
      <c r="T78" s="159"/>
      <c r="U78" s="55"/>
      <c r="V78" s="160"/>
      <c r="W78" s="55"/>
      <c r="X78" s="89"/>
      <c r="Y78" s="58"/>
      <c r="Z78" s="58"/>
      <c r="AA78" s="58"/>
      <c r="AB78" s="57"/>
      <c r="AC78" s="161"/>
      <c r="AD78" s="162"/>
      <c r="AE78" s="163"/>
      <c r="AF78" s="163"/>
      <c r="AG78" s="146"/>
      <c r="AH78" s="146"/>
      <c r="AI78" s="73"/>
      <c r="AJ78" s="73"/>
      <c r="AK78" s="73"/>
      <c r="AL78" s="73"/>
      <c r="AM78" s="73"/>
      <c r="AN78" s="73"/>
      <c r="AO78" s="73"/>
      <c r="AP78" s="73"/>
      <c r="AQ78" s="73"/>
      <c r="AR78" s="146"/>
      <c r="AS78" s="73"/>
      <c r="AT78" s="73"/>
      <c r="AU78" s="73"/>
      <c r="AV78" s="73"/>
      <c r="AW78" s="73"/>
      <c r="AX78" s="73"/>
      <c r="AY78" s="73"/>
      <c r="AZ78" s="73"/>
      <c r="BA78" s="146"/>
      <c r="BB78" s="73"/>
    </row>
    <row r="79" spans="1:54" ht="22.5" customHeight="1">
      <c r="A79" s="74"/>
      <c r="B79" s="79" t="s">
        <v>302</v>
      </c>
      <c r="C79" s="158" t="s">
        <v>303</v>
      </c>
      <c r="D79" s="89"/>
      <c r="E79" s="98"/>
      <c r="F79" s="164"/>
      <c r="G79" s="98">
        <v>32</v>
      </c>
      <c r="H79" s="98">
        <v>1152</v>
      </c>
      <c r="I79" s="98">
        <v>144</v>
      </c>
      <c r="J79" s="97">
        <v>504</v>
      </c>
      <c r="K79" s="98">
        <v>144</v>
      </c>
      <c r="L79" s="98">
        <v>158</v>
      </c>
      <c r="M79" s="80">
        <v>72</v>
      </c>
      <c r="N79" s="98">
        <v>12</v>
      </c>
      <c r="O79" s="98">
        <v>118</v>
      </c>
      <c r="P79" s="99">
        <v>504</v>
      </c>
      <c r="Q79" s="80"/>
      <c r="R79" s="55"/>
      <c r="S79" s="55"/>
      <c r="T79" s="110"/>
      <c r="U79" s="58"/>
      <c r="V79" s="145"/>
      <c r="W79" s="145"/>
      <c r="X79" s="145"/>
      <c r="Y79" s="55"/>
      <c r="Z79" s="55"/>
      <c r="AA79" s="58"/>
      <c r="AB79" s="57"/>
      <c r="AC79" s="161"/>
      <c r="AD79" s="162"/>
      <c r="AE79" s="163"/>
      <c r="AF79" s="163"/>
      <c r="AG79" s="146"/>
      <c r="AH79" s="146"/>
      <c r="AI79" s="73"/>
      <c r="AJ79" s="73"/>
      <c r="AK79" s="73"/>
      <c r="AL79" s="73"/>
      <c r="AM79" s="73"/>
      <c r="AN79" s="73"/>
      <c r="AO79" s="73"/>
      <c r="AP79" s="73"/>
      <c r="AQ79" s="73"/>
      <c r="AR79" s="146"/>
      <c r="AS79" s="73"/>
      <c r="AT79" s="73"/>
      <c r="AU79" s="73"/>
      <c r="AV79" s="73"/>
      <c r="AW79" s="73"/>
      <c r="AX79" s="73"/>
      <c r="AY79" s="73"/>
      <c r="AZ79" s="73"/>
      <c r="BA79" s="146"/>
      <c r="BB79" s="73"/>
    </row>
    <row r="80" spans="1:54" ht="12" customHeight="1">
      <c r="A80" s="74"/>
      <c r="B80" s="128" t="s">
        <v>304</v>
      </c>
      <c r="C80" s="151" t="s">
        <v>385</v>
      </c>
      <c r="D80" s="89">
        <v>2</v>
      </c>
      <c r="E80" s="98"/>
      <c r="F80" s="164"/>
      <c r="G80" s="89">
        <v>4</v>
      </c>
      <c r="H80" s="89">
        <v>144</v>
      </c>
      <c r="I80" s="89">
        <v>36</v>
      </c>
      <c r="J80" s="88">
        <v>54</v>
      </c>
      <c r="K80" s="58">
        <v>16</v>
      </c>
      <c r="M80" s="58">
        <v>12</v>
      </c>
      <c r="N80" s="118">
        <v>12</v>
      </c>
      <c r="O80" s="58">
        <v>14</v>
      </c>
      <c r="P80" s="90">
        <v>54</v>
      </c>
      <c r="Q80" s="80"/>
      <c r="R80" s="58">
        <v>4</v>
      </c>
      <c r="S80" s="55"/>
      <c r="T80" s="110"/>
      <c r="U80" s="58"/>
      <c r="V80" s="145"/>
      <c r="W80" s="145"/>
      <c r="X80" s="145"/>
      <c r="Y80" s="55"/>
      <c r="Z80" s="55"/>
      <c r="AA80" s="58"/>
      <c r="AB80" s="57"/>
      <c r="AC80" s="57">
        <v>3</v>
      </c>
      <c r="AD80" s="162"/>
      <c r="AE80" s="163"/>
      <c r="AF80" s="163"/>
      <c r="AG80" s="146"/>
      <c r="AH80" s="146"/>
      <c r="AI80" s="73"/>
      <c r="AJ80" s="73"/>
      <c r="AK80" s="73"/>
      <c r="AL80" s="73"/>
      <c r="AM80" s="73"/>
      <c r="AN80" s="73"/>
      <c r="AO80" s="73"/>
      <c r="AP80" s="73"/>
      <c r="AQ80" s="73"/>
      <c r="AR80" s="146"/>
      <c r="AS80" s="73"/>
      <c r="AT80" s="73"/>
      <c r="AU80" s="73"/>
      <c r="AV80" s="73"/>
      <c r="AW80" s="73"/>
      <c r="AX80" s="73"/>
      <c r="AY80" s="73"/>
      <c r="AZ80" s="73"/>
      <c r="BA80" s="146"/>
      <c r="BB80" s="73"/>
    </row>
    <row r="81" spans="1:54" ht="12.75" customHeight="1">
      <c r="A81" s="74"/>
      <c r="B81" s="128" t="s">
        <v>305</v>
      </c>
      <c r="C81" s="122" t="s">
        <v>386</v>
      </c>
      <c r="D81" s="89"/>
      <c r="E81" s="89">
        <v>5</v>
      </c>
      <c r="F81" s="164"/>
      <c r="G81" s="89">
        <v>2</v>
      </c>
      <c r="H81" s="89">
        <v>72</v>
      </c>
      <c r="I81" s="98"/>
      <c r="J81" s="88">
        <v>36</v>
      </c>
      <c r="K81" s="58">
        <v>10</v>
      </c>
      <c r="L81" s="58">
        <v>18</v>
      </c>
      <c r="M81" s="78"/>
      <c r="N81" s="165"/>
      <c r="O81" s="78">
        <v>8</v>
      </c>
      <c r="P81" s="90">
        <v>36</v>
      </c>
      <c r="Q81" s="80"/>
      <c r="R81" s="55"/>
      <c r="S81" s="55"/>
      <c r="T81" s="110"/>
      <c r="U81" s="58">
        <v>2</v>
      </c>
      <c r="V81" s="145"/>
      <c r="W81" s="145"/>
      <c r="X81" s="145"/>
      <c r="Y81" s="55"/>
      <c r="Z81" s="55"/>
      <c r="AA81" s="58"/>
      <c r="AB81" s="57"/>
      <c r="AC81" s="161"/>
      <c r="AD81" s="162"/>
      <c r="AE81" s="163"/>
      <c r="AF81" s="63">
        <v>2</v>
      </c>
      <c r="AG81" s="146"/>
      <c r="AH81" s="146"/>
      <c r="AI81" s="73"/>
      <c r="AJ81" s="73"/>
      <c r="AK81" s="73"/>
      <c r="AL81" s="73"/>
      <c r="AM81" s="73"/>
      <c r="AN81" s="73"/>
      <c r="AO81" s="73"/>
      <c r="AP81" s="73"/>
      <c r="AQ81" s="73"/>
      <c r="AR81" s="146"/>
      <c r="AS81" s="73"/>
      <c r="AT81" s="73"/>
      <c r="AU81" s="73"/>
      <c r="AV81" s="73"/>
      <c r="AW81" s="73"/>
      <c r="AX81" s="73"/>
      <c r="AY81" s="73"/>
      <c r="AZ81" s="73"/>
      <c r="BA81" s="146"/>
      <c r="BB81" s="73"/>
    </row>
    <row r="82" spans="1:54" ht="12.75" customHeight="1">
      <c r="A82" s="74"/>
      <c r="B82" s="128" t="s">
        <v>306</v>
      </c>
      <c r="C82" s="122" t="s">
        <v>387</v>
      </c>
      <c r="D82" s="89">
        <v>1</v>
      </c>
      <c r="E82" s="98"/>
      <c r="F82" s="164"/>
      <c r="G82" s="89">
        <v>4</v>
      </c>
      <c r="H82" s="89">
        <v>144</v>
      </c>
      <c r="I82" s="89">
        <v>36</v>
      </c>
      <c r="J82" s="88">
        <v>54</v>
      </c>
      <c r="K82" s="58">
        <v>16</v>
      </c>
      <c r="L82" s="58">
        <v>24</v>
      </c>
      <c r="M82" s="91"/>
      <c r="N82" s="91"/>
      <c r="O82" s="58">
        <v>14</v>
      </c>
      <c r="P82" s="90">
        <v>54</v>
      </c>
      <c r="Q82" s="58">
        <v>4</v>
      </c>
      <c r="R82" s="110"/>
      <c r="S82" s="55"/>
      <c r="T82" s="110"/>
      <c r="U82" s="58"/>
      <c r="V82" s="145"/>
      <c r="W82" s="145"/>
      <c r="X82" s="145"/>
      <c r="Y82" s="55"/>
      <c r="Z82" s="55"/>
      <c r="AA82" s="58"/>
      <c r="AB82" s="57">
        <v>3</v>
      </c>
      <c r="AC82" s="161"/>
      <c r="AD82" s="162"/>
      <c r="AE82" s="163"/>
      <c r="AF82" s="163"/>
      <c r="AG82" s="146"/>
      <c r="AH82" s="146"/>
      <c r="AI82" s="73"/>
      <c r="AJ82" s="73"/>
      <c r="AK82" s="73"/>
      <c r="AL82" s="73"/>
      <c r="AM82" s="73"/>
      <c r="AN82" s="73"/>
      <c r="AO82" s="73"/>
      <c r="AP82" s="73"/>
      <c r="AQ82" s="73"/>
      <c r="AR82" s="146"/>
      <c r="AS82" s="73"/>
      <c r="AT82" s="73"/>
      <c r="AU82" s="73"/>
      <c r="AV82" s="73"/>
      <c r="AW82" s="73"/>
      <c r="AX82" s="73"/>
      <c r="AY82" s="73"/>
      <c r="AZ82" s="73"/>
      <c r="BA82" s="146"/>
      <c r="BB82" s="73"/>
    </row>
    <row r="83" spans="1:54" ht="13.5" customHeight="1">
      <c r="A83" s="74"/>
      <c r="B83" s="128" t="s">
        <v>307</v>
      </c>
      <c r="C83" s="122" t="s">
        <v>388</v>
      </c>
      <c r="D83" s="89">
        <v>9</v>
      </c>
      <c r="E83" s="166"/>
      <c r="F83" s="164"/>
      <c r="G83" s="89">
        <v>4</v>
      </c>
      <c r="H83" s="89">
        <v>144</v>
      </c>
      <c r="I83" s="89">
        <v>36</v>
      </c>
      <c r="J83" s="88">
        <v>54</v>
      </c>
      <c r="K83" s="58">
        <v>16</v>
      </c>
      <c r="L83" s="58"/>
      <c r="M83" s="58">
        <v>24</v>
      </c>
      <c r="N83" s="118"/>
      <c r="O83" s="58">
        <v>14</v>
      </c>
      <c r="P83" s="90">
        <v>54</v>
      </c>
      <c r="Q83" s="80"/>
      <c r="R83" s="58"/>
      <c r="S83" s="55"/>
      <c r="U83" s="58"/>
      <c r="V83" s="145"/>
      <c r="W83" s="145"/>
      <c r="Y83" s="58">
        <v>4</v>
      </c>
      <c r="AA83" s="58"/>
      <c r="AB83" s="57"/>
      <c r="AC83" s="161"/>
      <c r="AD83" s="162"/>
      <c r="AE83" s="163"/>
      <c r="AF83" s="163"/>
      <c r="AG83" s="146"/>
      <c r="AH83" s="146"/>
      <c r="AI83" s="73"/>
      <c r="AJ83" s="73"/>
      <c r="AK83" s="73"/>
      <c r="AL83" s="73"/>
      <c r="AM83" s="73"/>
      <c r="AN83" s="73"/>
      <c r="AO83" s="73"/>
      <c r="AP83" s="73"/>
      <c r="AQ83" s="73"/>
      <c r="AR83" s="57"/>
      <c r="AS83" s="73"/>
      <c r="AT83" s="73"/>
      <c r="AU83" s="73"/>
      <c r="AV83" s="73"/>
      <c r="AW83" s="73"/>
      <c r="AX83" s="73"/>
      <c r="AY83" s="73"/>
      <c r="AZ83" s="73"/>
      <c r="BA83" s="57">
        <v>4</v>
      </c>
      <c r="BB83" s="57"/>
    </row>
    <row r="84" spans="1:54" ht="12.75" customHeight="1">
      <c r="A84" s="167"/>
      <c r="B84" s="128" t="s">
        <v>308</v>
      </c>
      <c r="C84" s="134" t="s">
        <v>389</v>
      </c>
      <c r="D84" s="89">
        <v>8</v>
      </c>
      <c r="E84" s="89"/>
      <c r="F84" s="140"/>
      <c r="G84" s="58">
        <v>3</v>
      </c>
      <c r="H84" s="58">
        <v>108</v>
      </c>
      <c r="I84" s="89">
        <v>36</v>
      </c>
      <c r="J84" s="88">
        <v>36</v>
      </c>
      <c r="K84" s="58">
        <v>10</v>
      </c>
      <c r="L84" s="58">
        <v>16</v>
      </c>
      <c r="M84" s="58"/>
      <c r="N84" s="58"/>
      <c r="O84" s="58">
        <v>10</v>
      </c>
      <c r="P84" s="90">
        <v>36</v>
      </c>
      <c r="Q84" s="80"/>
      <c r="R84" s="58"/>
      <c r="S84" s="55"/>
      <c r="U84" s="58"/>
      <c r="V84" s="145"/>
      <c r="W84" s="145"/>
      <c r="X84" s="58">
        <v>3</v>
      </c>
      <c r="Y84" s="55"/>
      <c r="AA84" s="58"/>
      <c r="AB84" s="57"/>
      <c r="AC84" s="161"/>
      <c r="AD84" s="162"/>
      <c r="AE84" s="63"/>
      <c r="AF84" s="163"/>
      <c r="AG84" s="146"/>
      <c r="AH84" s="146"/>
      <c r="AI84" s="73"/>
      <c r="AJ84" s="73"/>
      <c r="AK84" s="73"/>
      <c r="AL84" s="73"/>
      <c r="AM84" s="73"/>
      <c r="AN84" s="73"/>
      <c r="AO84" s="73"/>
      <c r="AP84" s="73"/>
      <c r="AQ84" s="73"/>
      <c r="AR84" s="57">
        <v>2</v>
      </c>
      <c r="AS84" s="73"/>
      <c r="AT84" s="73"/>
      <c r="AU84" s="73"/>
      <c r="AV84" s="73"/>
      <c r="AW84" s="73"/>
      <c r="AX84" s="73"/>
      <c r="AY84" s="73"/>
      <c r="AZ84" s="73"/>
      <c r="BA84" s="146"/>
      <c r="BB84" s="57"/>
    </row>
    <row r="85" spans="1:54" ht="12" customHeight="1">
      <c r="A85" s="167"/>
      <c r="B85" s="128" t="s">
        <v>309</v>
      </c>
      <c r="C85" s="151" t="s">
        <v>390</v>
      </c>
      <c r="D85" s="58"/>
      <c r="E85" s="118">
        <v>10</v>
      </c>
      <c r="F85" s="168"/>
      <c r="G85" s="89">
        <v>2</v>
      </c>
      <c r="H85" s="89">
        <v>72</v>
      </c>
      <c r="I85" s="58"/>
      <c r="J85" s="88">
        <v>36</v>
      </c>
      <c r="K85" s="58">
        <v>10</v>
      </c>
      <c r="L85" s="58">
        <v>18</v>
      </c>
      <c r="M85" s="78"/>
      <c r="N85" s="165"/>
      <c r="O85" s="78">
        <v>8</v>
      </c>
      <c r="P85" s="90">
        <v>36</v>
      </c>
      <c r="R85" s="55"/>
      <c r="S85" s="55"/>
      <c r="U85" s="58"/>
      <c r="V85" s="55"/>
      <c r="W85" s="55"/>
      <c r="X85" s="58"/>
      <c r="Y85" s="58"/>
      <c r="Z85" s="58">
        <v>2</v>
      </c>
      <c r="AA85" s="58"/>
      <c r="AB85" s="57"/>
      <c r="AC85" s="161"/>
      <c r="AD85" s="162"/>
      <c r="AE85" s="163"/>
      <c r="AF85" s="63"/>
      <c r="AG85" s="146"/>
      <c r="AH85" s="146"/>
      <c r="AI85" s="73"/>
      <c r="AJ85" s="73"/>
      <c r="AK85" s="73"/>
      <c r="AL85" s="73"/>
      <c r="AM85" s="73"/>
      <c r="AN85" s="73"/>
      <c r="AO85" s="73"/>
      <c r="AP85" s="73"/>
      <c r="AQ85" s="73"/>
      <c r="AR85" s="146"/>
      <c r="AS85" s="73"/>
      <c r="AT85" s="73"/>
      <c r="AU85" s="73"/>
      <c r="AV85" s="73"/>
      <c r="AW85" s="73"/>
      <c r="AX85" s="73"/>
      <c r="AY85" s="73"/>
      <c r="AZ85" s="73"/>
      <c r="BA85" s="57"/>
      <c r="BB85" s="57">
        <v>2</v>
      </c>
    </row>
    <row r="86" spans="1:54" ht="12" customHeight="1">
      <c r="A86" s="167"/>
      <c r="B86" s="128" t="s">
        <v>310</v>
      </c>
      <c r="C86" s="122" t="s">
        <v>391</v>
      </c>
      <c r="D86" s="58"/>
      <c r="E86" s="58">
        <v>2</v>
      </c>
      <c r="F86" s="58"/>
      <c r="G86" s="89">
        <v>2</v>
      </c>
      <c r="H86" s="89">
        <v>72</v>
      </c>
      <c r="I86" s="58"/>
      <c r="J86" s="88">
        <v>36</v>
      </c>
      <c r="K86" s="58">
        <v>10</v>
      </c>
      <c r="L86" s="58">
        <v>18</v>
      </c>
      <c r="M86" s="78"/>
      <c r="N86" s="165"/>
      <c r="O86" s="78">
        <v>8</v>
      </c>
      <c r="P86" s="90">
        <v>36</v>
      </c>
      <c r="Q86" s="58"/>
      <c r="R86" s="58">
        <v>2</v>
      </c>
      <c r="S86" s="58"/>
      <c r="T86" s="58"/>
      <c r="U86" s="58"/>
      <c r="V86" s="58"/>
      <c r="W86" s="55"/>
      <c r="X86" s="58"/>
      <c r="Z86" s="55"/>
      <c r="AA86" s="58"/>
      <c r="AB86" s="57"/>
      <c r="AC86" s="57">
        <v>2</v>
      </c>
      <c r="AD86" s="63"/>
      <c r="AE86" s="163"/>
      <c r="AF86" s="163"/>
      <c r="AG86" s="146"/>
      <c r="AH86" s="146"/>
      <c r="AI86" s="73"/>
      <c r="AJ86" s="73"/>
      <c r="AK86" s="73"/>
      <c r="AL86" s="73"/>
      <c r="AM86" s="73"/>
      <c r="AN86" s="73"/>
      <c r="AO86" s="73"/>
      <c r="AP86" s="73"/>
      <c r="AQ86" s="73"/>
      <c r="AR86" s="146"/>
      <c r="AS86" s="73"/>
      <c r="AT86" s="73"/>
      <c r="AU86" s="73"/>
      <c r="AV86" s="73"/>
      <c r="AW86" s="73"/>
      <c r="AX86" s="73"/>
      <c r="AY86" s="73"/>
      <c r="AZ86" s="73"/>
      <c r="BA86" s="57"/>
      <c r="BB86" s="73"/>
    </row>
    <row r="87" spans="1:54" ht="13.5" customHeight="1">
      <c r="A87" s="167"/>
      <c r="B87" s="128" t="s">
        <v>311</v>
      </c>
      <c r="C87" s="122" t="s">
        <v>392</v>
      </c>
      <c r="D87" s="58"/>
      <c r="E87" s="58">
        <v>10</v>
      </c>
      <c r="F87" s="58"/>
      <c r="G87" s="89">
        <v>2</v>
      </c>
      <c r="H87" s="89">
        <v>72</v>
      </c>
      <c r="I87" s="89"/>
      <c r="J87" s="88">
        <v>36</v>
      </c>
      <c r="K87" s="58">
        <v>10</v>
      </c>
      <c r="M87" s="58">
        <v>18</v>
      </c>
      <c r="N87" s="165"/>
      <c r="O87" s="78">
        <v>8</v>
      </c>
      <c r="P87" s="90">
        <v>36</v>
      </c>
      <c r="Q87" s="58"/>
      <c r="R87" s="55"/>
      <c r="S87" s="55"/>
      <c r="T87" s="55"/>
      <c r="U87" s="58"/>
      <c r="V87" s="58"/>
      <c r="W87" s="55"/>
      <c r="X87" s="58"/>
      <c r="Y87" s="55"/>
      <c r="Z87" s="58">
        <v>2</v>
      </c>
      <c r="AA87" s="58"/>
      <c r="AB87" s="57"/>
      <c r="AC87" s="161"/>
      <c r="AD87" s="162"/>
      <c r="AE87" s="163"/>
      <c r="AF87" s="63"/>
      <c r="AG87" s="146"/>
      <c r="AH87" s="146"/>
      <c r="AI87" s="73"/>
      <c r="AJ87" s="73"/>
      <c r="AK87" s="73"/>
      <c r="AL87" s="73"/>
      <c r="AM87" s="73"/>
      <c r="AN87" s="73"/>
      <c r="AO87" s="73"/>
      <c r="AP87" s="73"/>
      <c r="AQ87" s="73"/>
      <c r="AR87" s="57"/>
      <c r="AS87" s="73"/>
      <c r="AT87" s="73"/>
      <c r="AU87" s="73"/>
      <c r="AV87" s="73"/>
      <c r="AW87" s="73"/>
      <c r="AX87" s="73"/>
      <c r="AY87" s="73"/>
      <c r="AZ87" s="73"/>
      <c r="BA87" s="146"/>
      <c r="BB87" s="57">
        <v>2</v>
      </c>
    </row>
    <row r="88" spans="1:54" ht="14.25" customHeight="1">
      <c r="A88" s="167"/>
      <c r="B88" s="128" t="s">
        <v>312</v>
      </c>
      <c r="C88" s="122" t="s">
        <v>393</v>
      </c>
      <c r="D88" s="58"/>
      <c r="E88" s="58">
        <v>6</v>
      </c>
      <c r="F88" s="70"/>
      <c r="G88" s="58">
        <v>3</v>
      </c>
      <c r="H88" s="58">
        <v>108</v>
      </c>
      <c r="I88" s="165"/>
      <c r="J88" s="88">
        <v>54</v>
      </c>
      <c r="K88" s="58">
        <v>16</v>
      </c>
      <c r="L88" s="58">
        <v>28</v>
      </c>
      <c r="M88" s="58"/>
      <c r="N88" s="58"/>
      <c r="O88" s="58">
        <v>10</v>
      </c>
      <c r="P88" s="90">
        <v>54</v>
      </c>
      <c r="Q88" s="58"/>
      <c r="R88" s="55"/>
      <c r="S88" s="55"/>
      <c r="T88" s="58"/>
      <c r="U88" s="55"/>
      <c r="V88" s="58">
        <v>3</v>
      </c>
      <c r="W88" s="55"/>
      <c r="Y88" s="58"/>
      <c r="AA88" s="58"/>
      <c r="AB88" s="57"/>
      <c r="AC88" s="161"/>
      <c r="AD88" s="162"/>
      <c r="AE88" s="163"/>
      <c r="AF88" s="163"/>
      <c r="AG88" s="57">
        <v>2</v>
      </c>
      <c r="AH88" s="146"/>
      <c r="AI88" s="73"/>
      <c r="AJ88" s="73"/>
      <c r="AK88" s="73"/>
      <c r="AL88" s="73"/>
      <c r="AM88" s="73"/>
      <c r="AN88" s="73"/>
      <c r="AO88" s="73"/>
      <c r="AP88" s="73"/>
      <c r="AQ88" s="73"/>
      <c r="AR88" s="57"/>
      <c r="AS88" s="73"/>
      <c r="AT88" s="73"/>
      <c r="AU88" s="73"/>
      <c r="AV88" s="73"/>
      <c r="AW88" s="73"/>
      <c r="AX88" s="73"/>
      <c r="AY88" s="73"/>
      <c r="AZ88" s="73"/>
      <c r="BA88" s="57"/>
      <c r="BB88" s="73"/>
    </row>
    <row r="89" spans="1:54" ht="12.75">
      <c r="A89" s="167"/>
      <c r="B89" s="128" t="s">
        <v>313</v>
      </c>
      <c r="C89" s="122" t="s">
        <v>394</v>
      </c>
      <c r="D89" s="58"/>
      <c r="E89" s="58">
        <v>7</v>
      </c>
      <c r="F89" s="70"/>
      <c r="G89" s="58">
        <v>2</v>
      </c>
      <c r="H89" s="58">
        <v>72</v>
      </c>
      <c r="I89" s="78"/>
      <c r="J89" s="88">
        <v>36</v>
      </c>
      <c r="K89" s="58">
        <v>10</v>
      </c>
      <c r="M89" s="58">
        <v>18</v>
      </c>
      <c r="N89" s="165"/>
      <c r="O89" s="78">
        <v>8</v>
      </c>
      <c r="P89" s="90">
        <v>36</v>
      </c>
      <c r="Q89" s="58"/>
      <c r="R89" s="55"/>
      <c r="S89" s="55"/>
      <c r="T89" s="55"/>
      <c r="U89" s="58"/>
      <c r="V89" s="58"/>
      <c r="W89" s="58">
        <v>2</v>
      </c>
      <c r="X89" s="55"/>
      <c r="Z89" s="55"/>
      <c r="AA89" s="55"/>
      <c r="AB89" s="105"/>
      <c r="AC89" s="105"/>
      <c r="AD89" s="105"/>
      <c r="AE89" s="105"/>
      <c r="AF89" s="105"/>
      <c r="AG89" s="105"/>
      <c r="AH89" s="100">
        <v>3</v>
      </c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57"/>
      <c r="BB89" s="57"/>
    </row>
    <row r="90" spans="1:54" ht="12.75">
      <c r="A90" s="167"/>
      <c r="B90" s="128" t="s">
        <v>314</v>
      </c>
      <c r="C90" s="122" t="s">
        <v>395</v>
      </c>
      <c r="D90" s="58"/>
      <c r="E90" s="58">
        <v>10</v>
      </c>
      <c r="F90" s="70"/>
      <c r="G90" s="58">
        <v>2</v>
      </c>
      <c r="H90" s="58">
        <v>72</v>
      </c>
      <c r="I90" s="78"/>
      <c r="J90" s="88">
        <v>36</v>
      </c>
      <c r="K90" s="58">
        <v>10</v>
      </c>
      <c r="L90" s="58">
        <v>18</v>
      </c>
      <c r="M90" s="78"/>
      <c r="N90" s="165"/>
      <c r="O90" s="78">
        <v>8</v>
      </c>
      <c r="P90" s="90">
        <v>36</v>
      </c>
      <c r="Q90" s="58"/>
      <c r="R90" s="55"/>
      <c r="S90" s="55"/>
      <c r="T90" s="55"/>
      <c r="U90" s="58"/>
      <c r="V90" s="58"/>
      <c r="W90" s="55"/>
      <c r="X90" s="55"/>
      <c r="Y90" s="58"/>
      <c r="Z90" s="58">
        <v>2</v>
      </c>
      <c r="AA90" s="55"/>
      <c r="AB90" s="105"/>
      <c r="AC90" s="105"/>
      <c r="AD90" s="105"/>
      <c r="AE90" s="105"/>
      <c r="AF90" s="105"/>
      <c r="AG90" s="105"/>
      <c r="AH90" s="105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57">
        <v>2</v>
      </c>
    </row>
    <row r="91" spans="1:54" ht="12.75">
      <c r="A91" s="167"/>
      <c r="B91" s="128" t="s">
        <v>315</v>
      </c>
      <c r="C91" s="94" t="s">
        <v>396</v>
      </c>
      <c r="D91" s="58"/>
      <c r="E91" s="58">
        <v>4</v>
      </c>
      <c r="F91" s="70"/>
      <c r="G91" s="58">
        <v>2</v>
      </c>
      <c r="H91" s="58">
        <v>72</v>
      </c>
      <c r="I91" s="78"/>
      <c r="J91" s="88">
        <v>36</v>
      </c>
      <c r="K91" s="58">
        <v>10</v>
      </c>
      <c r="L91" s="58">
        <v>18</v>
      </c>
      <c r="M91" s="78"/>
      <c r="N91" s="165"/>
      <c r="O91" s="78">
        <v>8</v>
      </c>
      <c r="P91" s="90">
        <v>36</v>
      </c>
      <c r="Q91" s="58"/>
      <c r="R91" s="55"/>
      <c r="S91" s="55"/>
      <c r="T91" s="58">
        <v>2</v>
      </c>
      <c r="U91" s="58"/>
      <c r="V91" s="58"/>
      <c r="W91" s="55"/>
      <c r="X91" s="55"/>
      <c r="Y91" s="58"/>
      <c r="Z91" s="58"/>
      <c r="AA91" s="55"/>
      <c r="AB91" s="105"/>
      <c r="AC91" s="105"/>
      <c r="AD91" s="105"/>
      <c r="AE91" s="100">
        <v>2</v>
      </c>
      <c r="AF91" s="105"/>
      <c r="AG91" s="105"/>
      <c r="AH91" s="105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57"/>
    </row>
    <row r="92" spans="1:54" ht="22.5">
      <c r="A92" s="167"/>
      <c r="B92" s="169" t="s">
        <v>397</v>
      </c>
      <c r="C92" s="158" t="s">
        <v>316</v>
      </c>
      <c r="D92" s="123"/>
      <c r="E92" s="170"/>
      <c r="F92" s="170"/>
      <c r="G92" s="80">
        <v>30</v>
      </c>
      <c r="H92" s="80">
        <v>1080</v>
      </c>
      <c r="I92" s="98">
        <v>216</v>
      </c>
      <c r="J92" s="97">
        <v>432</v>
      </c>
      <c r="K92" s="80">
        <v>124</v>
      </c>
      <c r="L92" s="80">
        <v>166</v>
      </c>
      <c r="M92" s="80">
        <v>36</v>
      </c>
      <c r="N92" s="58"/>
      <c r="O92" s="80">
        <v>106</v>
      </c>
      <c r="P92" s="99">
        <v>432</v>
      </c>
      <c r="Q92" s="118"/>
      <c r="R92" s="58"/>
      <c r="S92" s="55"/>
      <c r="T92" s="58"/>
      <c r="U92" s="58"/>
      <c r="V92" s="58"/>
      <c r="W92" s="55"/>
      <c r="X92" s="58"/>
      <c r="Y92" s="58"/>
      <c r="Z92" s="55"/>
      <c r="AA92" s="55"/>
      <c r="AB92" s="105"/>
      <c r="AC92" s="105"/>
      <c r="AD92" s="105"/>
      <c r="AE92" s="105"/>
      <c r="AF92" s="105"/>
      <c r="AG92" s="105"/>
      <c r="AH92" s="105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</row>
    <row r="93" spans="1:54" ht="12.75">
      <c r="A93" s="167"/>
      <c r="B93" s="171" t="s">
        <v>398</v>
      </c>
      <c r="C93" s="151" t="s">
        <v>385</v>
      </c>
      <c r="D93" s="172">
        <v>3</v>
      </c>
      <c r="E93" s="118"/>
      <c r="F93" s="118"/>
      <c r="G93" s="118">
        <v>4</v>
      </c>
      <c r="H93" s="118">
        <v>144</v>
      </c>
      <c r="I93" s="118">
        <v>36</v>
      </c>
      <c r="J93" s="117">
        <v>54</v>
      </c>
      <c r="K93" s="129">
        <v>16</v>
      </c>
      <c r="L93" s="129">
        <v>24</v>
      </c>
      <c r="M93" s="118"/>
      <c r="N93" s="118"/>
      <c r="O93" s="129">
        <v>14</v>
      </c>
      <c r="P93" s="119">
        <v>54</v>
      </c>
      <c r="Q93" s="77"/>
      <c r="R93" s="55"/>
      <c r="S93" s="58">
        <v>4</v>
      </c>
      <c r="T93" s="55"/>
      <c r="U93" s="58"/>
      <c r="V93" s="55"/>
      <c r="W93" s="58"/>
      <c r="X93" s="55"/>
      <c r="Y93" s="58"/>
      <c r="Z93" s="55"/>
      <c r="AA93" s="55"/>
      <c r="AB93" s="105"/>
      <c r="AC93" s="105"/>
      <c r="AD93" s="57">
        <v>3</v>
      </c>
      <c r="AE93" s="105"/>
      <c r="AF93" s="105"/>
      <c r="AG93" s="105"/>
      <c r="AH93" s="105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57"/>
      <c r="BB93" s="73"/>
    </row>
    <row r="94" spans="1:54" ht="12.75" customHeight="1">
      <c r="A94" s="167"/>
      <c r="B94" s="128" t="s">
        <v>399</v>
      </c>
      <c r="C94" s="122" t="s">
        <v>386</v>
      </c>
      <c r="D94" s="118">
        <v>10</v>
      </c>
      <c r="E94" s="118"/>
      <c r="F94" s="118"/>
      <c r="G94" s="118">
        <v>3</v>
      </c>
      <c r="H94" s="118">
        <v>108</v>
      </c>
      <c r="I94" s="118">
        <v>36</v>
      </c>
      <c r="J94" s="117">
        <v>36</v>
      </c>
      <c r="K94" s="129">
        <v>10</v>
      </c>
      <c r="L94" s="129">
        <v>16</v>
      </c>
      <c r="M94" s="118"/>
      <c r="N94" s="118"/>
      <c r="O94" s="129">
        <v>10</v>
      </c>
      <c r="P94" s="119">
        <v>36</v>
      </c>
      <c r="Q94" s="118"/>
      <c r="R94" s="58"/>
      <c r="S94" s="58"/>
      <c r="T94" s="58"/>
      <c r="U94" s="55"/>
      <c r="V94" s="58"/>
      <c r="W94" s="55"/>
      <c r="Y94" s="160"/>
      <c r="Z94" s="58">
        <v>3</v>
      </c>
      <c r="AA94" s="55"/>
      <c r="AB94" s="105"/>
      <c r="AC94" s="105"/>
      <c r="AD94" s="105"/>
      <c r="AE94" s="57"/>
      <c r="AF94" s="105"/>
      <c r="AG94" s="105"/>
      <c r="AH94" s="105"/>
      <c r="AI94" s="73"/>
      <c r="AJ94" s="73"/>
      <c r="AK94" s="73"/>
      <c r="AL94" s="73"/>
      <c r="AM94" s="73"/>
      <c r="AN94" s="73"/>
      <c r="AO94" s="73"/>
      <c r="AP94" s="73"/>
      <c r="AQ94" s="73"/>
      <c r="AR94" s="57"/>
      <c r="AS94" s="73"/>
      <c r="AT94" s="73"/>
      <c r="AU94" s="73"/>
      <c r="AV94" s="73"/>
      <c r="AW94" s="73"/>
      <c r="AX94" s="73"/>
      <c r="AY94" s="73"/>
      <c r="AZ94" s="73"/>
      <c r="BA94" s="73"/>
      <c r="BB94" s="57">
        <v>2</v>
      </c>
    </row>
    <row r="95" spans="1:54" ht="12.75">
      <c r="A95" s="167"/>
      <c r="B95" s="128" t="s">
        <v>400</v>
      </c>
      <c r="C95" s="122" t="s">
        <v>387</v>
      </c>
      <c r="E95" s="118">
        <v>8</v>
      </c>
      <c r="F95" s="172"/>
      <c r="G95" s="118">
        <v>3</v>
      </c>
      <c r="H95" s="118">
        <v>108</v>
      </c>
      <c r="I95" s="129"/>
      <c r="J95" s="117">
        <v>54</v>
      </c>
      <c r="K95" s="118">
        <v>16</v>
      </c>
      <c r="L95" s="118">
        <v>28</v>
      </c>
      <c r="M95" s="118"/>
      <c r="N95" s="118"/>
      <c r="O95" s="118">
        <v>10</v>
      </c>
      <c r="P95" s="119">
        <v>54</v>
      </c>
      <c r="Q95" s="77"/>
      <c r="R95" s="58"/>
      <c r="S95" s="159"/>
      <c r="T95" s="159"/>
      <c r="U95" s="173"/>
      <c r="V95" s="160"/>
      <c r="W95" s="160"/>
      <c r="X95" s="207">
        <v>3</v>
      </c>
      <c r="Z95" s="89"/>
      <c r="AA95" s="55"/>
      <c r="AB95" s="105"/>
      <c r="AC95" s="105"/>
      <c r="AD95" s="105"/>
      <c r="AE95" s="105"/>
      <c r="AF95" s="105"/>
      <c r="AG95" s="105"/>
      <c r="AH95" s="105"/>
      <c r="AI95" s="73"/>
      <c r="AJ95" s="73"/>
      <c r="AK95" s="73"/>
      <c r="AL95" s="73"/>
      <c r="AM95" s="73"/>
      <c r="AN95" s="73"/>
      <c r="AO95" s="73"/>
      <c r="AP95" s="73"/>
      <c r="AQ95" s="73"/>
      <c r="AR95" s="57">
        <v>3</v>
      </c>
      <c r="AS95" s="73"/>
      <c r="AT95" s="73"/>
      <c r="AU95" s="73"/>
      <c r="AV95" s="73"/>
      <c r="AW95" s="73"/>
      <c r="AX95" s="73"/>
      <c r="AY95" s="73"/>
      <c r="AZ95" s="73"/>
      <c r="BA95" s="73"/>
      <c r="BB95" s="57"/>
    </row>
    <row r="96" spans="1:54" ht="12" customHeight="1">
      <c r="A96" s="167"/>
      <c r="B96" s="128" t="s">
        <v>401</v>
      </c>
      <c r="C96" s="122" t="s">
        <v>388</v>
      </c>
      <c r="D96" s="172">
        <v>4</v>
      </c>
      <c r="F96" s="172"/>
      <c r="G96" s="118">
        <v>3</v>
      </c>
      <c r="H96" s="118">
        <v>108</v>
      </c>
      <c r="I96" s="129">
        <v>36</v>
      </c>
      <c r="J96" s="117">
        <v>36</v>
      </c>
      <c r="K96" s="129">
        <v>10</v>
      </c>
      <c r="L96" s="129">
        <v>16</v>
      </c>
      <c r="M96" s="118"/>
      <c r="N96" s="118"/>
      <c r="O96" s="129">
        <v>10</v>
      </c>
      <c r="P96" s="119">
        <v>36</v>
      </c>
      <c r="Q96" s="77"/>
      <c r="R96" s="89"/>
      <c r="S96" s="159"/>
      <c r="T96" s="58">
        <v>3</v>
      </c>
      <c r="W96" s="160"/>
      <c r="AA96" s="55"/>
      <c r="AB96" s="105"/>
      <c r="AC96" s="57"/>
      <c r="AD96" s="105"/>
      <c r="AE96" s="100">
        <v>2</v>
      </c>
      <c r="AF96" s="105"/>
      <c r="AG96" s="105"/>
      <c r="AH96" s="105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57"/>
      <c r="BB96" s="73"/>
    </row>
    <row r="97" spans="1:54" ht="12.75" customHeight="1">
      <c r="A97" s="167"/>
      <c r="B97" s="128" t="s">
        <v>402</v>
      </c>
      <c r="C97" s="134" t="s">
        <v>389</v>
      </c>
      <c r="D97" s="118"/>
      <c r="E97" s="172">
        <v>10</v>
      </c>
      <c r="F97" s="172"/>
      <c r="G97" s="118">
        <v>2</v>
      </c>
      <c r="H97" s="118">
        <v>72</v>
      </c>
      <c r="I97" s="129"/>
      <c r="J97" s="117">
        <v>36</v>
      </c>
      <c r="K97" s="118">
        <v>10</v>
      </c>
      <c r="L97" s="118">
        <v>18</v>
      </c>
      <c r="M97" s="174"/>
      <c r="N97" s="174"/>
      <c r="O97" s="174">
        <v>8</v>
      </c>
      <c r="P97" s="119">
        <v>36</v>
      </c>
      <c r="Q97" s="77"/>
      <c r="R97" s="55"/>
      <c r="S97" s="55"/>
      <c r="T97" s="55"/>
      <c r="U97" s="55"/>
      <c r="V97" s="55"/>
      <c r="W97" s="55"/>
      <c r="X97" s="58"/>
      <c r="Z97" s="58">
        <v>2</v>
      </c>
      <c r="AA97" s="55"/>
      <c r="AB97" s="105"/>
      <c r="AC97" s="105"/>
      <c r="AD97" s="105"/>
      <c r="AE97" s="105"/>
      <c r="AF97" s="105"/>
      <c r="AG97" s="105"/>
      <c r="AH97" s="105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57"/>
      <c r="BB97" s="57">
        <v>2</v>
      </c>
    </row>
    <row r="98" spans="1:54" ht="12.75">
      <c r="A98" s="167"/>
      <c r="B98" s="128" t="s">
        <v>403</v>
      </c>
      <c r="C98" s="151" t="s">
        <v>390</v>
      </c>
      <c r="D98" s="129">
        <v>9</v>
      </c>
      <c r="E98" s="137"/>
      <c r="F98" s="129"/>
      <c r="G98" s="118">
        <v>4</v>
      </c>
      <c r="H98" s="118">
        <v>144</v>
      </c>
      <c r="I98" s="118">
        <v>36</v>
      </c>
      <c r="J98" s="117">
        <v>54</v>
      </c>
      <c r="K98" s="129">
        <v>16</v>
      </c>
      <c r="L98" s="129">
        <v>24</v>
      </c>
      <c r="M98" s="118"/>
      <c r="N98" s="118"/>
      <c r="O98" s="129">
        <v>14</v>
      </c>
      <c r="P98" s="119">
        <v>54</v>
      </c>
      <c r="Q98" s="77"/>
      <c r="R98" s="58"/>
      <c r="S98" s="159"/>
      <c r="T98" s="55"/>
      <c r="U98" s="55"/>
      <c r="V98" s="160"/>
      <c r="W98" s="55"/>
      <c r="Y98" s="89">
        <v>4</v>
      </c>
      <c r="AA98" s="55"/>
      <c r="AB98" s="105"/>
      <c r="AC98" s="105"/>
      <c r="AD98" s="105"/>
      <c r="AE98" s="105"/>
      <c r="AF98" s="105"/>
      <c r="AG98" s="105"/>
      <c r="AH98" s="105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57">
        <v>4</v>
      </c>
      <c r="BB98" s="57"/>
    </row>
    <row r="99" spans="1:54" ht="14.25" customHeight="1">
      <c r="A99" s="167"/>
      <c r="B99" s="128" t="s">
        <v>404</v>
      </c>
      <c r="C99" s="122" t="s">
        <v>391</v>
      </c>
      <c r="D99" s="118">
        <v>3</v>
      </c>
      <c r="E99" s="129"/>
      <c r="F99" s="129"/>
      <c r="G99" s="118">
        <v>3</v>
      </c>
      <c r="H99" s="118">
        <v>108</v>
      </c>
      <c r="I99" s="118">
        <v>36</v>
      </c>
      <c r="J99" s="117">
        <v>36</v>
      </c>
      <c r="K99" s="129">
        <v>10</v>
      </c>
      <c r="L99" s="129">
        <v>16</v>
      </c>
      <c r="M99" s="118"/>
      <c r="N99" s="118"/>
      <c r="O99" s="129">
        <v>10</v>
      </c>
      <c r="P99" s="119">
        <v>36</v>
      </c>
      <c r="Q99" s="77"/>
      <c r="R99" s="58"/>
      <c r="S99" s="58">
        <v>3</v>
      </c>
      <c r="U99" s="55"/>
      <c r="V99" s="160"/>
      <c r="W99" s="55"/>
      <c r="Y99" s="58"/>
      <c r="AA99" s="55"/>
      <c r="AB99" s="105"/>
      <c r="AC99" s="105"/>
      <c r="AD99" s="100">
        <v>2</v>
      </c>
      <c r="AE99" s="57"/>
      <c r="AF99" s="105"/>
      <c r="AG99" s="105"/>
      <c r="AH99" s="105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57"/>
      <c r="BB99" s="57"/>
    </row>
    <row r="100" spans="1:54" ht="15" customHeight="1">
      <c r="A100" s="167"/>
      <c r="B100" s="125" t="s">
        <v>405</v>
      </c>
      <c r="C100" s="122" t="s">
        <v>392</v>
      </c>
      <c r="D100" s="172">
        <v>10</v>
      </c>
      <c r="E100" s="137"/>
      <c r="F100" s="172"/>
      <c r="G100" s="118">
        <v>4</v>
      </c>
      <c r="H100" s="118">
        <v>144</v>
      </c>
      <c r="I100" s="118">
        <v>36</v>
      </c>
      <c r="J100" s="117">
        <v>54</v>
      </c>
      <c r="K100" s="129">
        <v>16</v>
      </c>
      <c r="L100" s="129">
        <v>24</v>
      </c>
      <c r="M100" s="118"/>
      <c r="N100" s="118"/>
      <c r="O100" s="129">
        <v>14</v>
      </c>
      <c r="P100" s="119">
        <v>54</v>
      </c>
      <c r="Q100" s="77"/>
      <c r="R100" s="123"/>
      <c r="S100" s="123"/>
      <c r="U100" s="175"/>
      <c r="W100" s="55"/>
      <c r="Y100" s="55"/>
      <c r="Z100" s="58">
        <v>4</v>
      </c>
      <c r="AA100" s="55"/>
      <c r="AB100" s="105"/>
      <c r="AC100" s="105"/>
      <c r="AD100" s="105"/>
      <c r="AE100" s="105"/>
      <c r="AF100" s="105"/>
      <c r="AG100" s="105"/>
      <c r="AH100" s="105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57">
        <v>4</v>
      </c>
    </row>
    <row r="101" spans="1:54" ht="13.5" customHeight="1">
      <c r="A101" s="167"/>
      <c r="B101" s="128" t="s">
        <v>406</v>
      </c>
      <c r="C101" s="122" t="s">
        <v>393</v>
      </c>
      <c r="E101" s="172">
        <v>10</v>
      </c>
      <c r="F101" s="176"/>
      <c r="G101" s="118">
        <v>2</v>
      </c>
      <c r="H101" s="118">
        <v>72</v>
      </c>
      <c r="I101" s="118"/>
      <c r="J101" s="117">
        <v>36</v>
      </c>
      <c r="K101" s="129">
        <v>10</v>
      </c>
      <c r="M101" s="129">
        <v>18</v>
      </c>
      <c r="N101" s="118"/>
      <c r="O101" s="174">
        <v>8</v>
      </c>
      <c r="P101" s="119">
        <v>36</v>
      </c>
      <c r="Q101" s="77"/>
      <c r="R101" s="123"/>
      <c r="S101" s="123"/>
      <c r="T101" s="177"/>
      <c r="U101" s="175"/>
      <c r="V101" s="58"/>
      <c r="W101" s="58"/>
      <c r="X101" s="55"/>
      <c r="Y101" s="55"/>
      <c r="Z101" s="58">
        <v>2</v>
      </c>
      <c r="AA101" s="55"/>
      <c r="AB101" s="105"/>
      <c r="AC101" s="105"/>
      <c r="AD101" s="105"/>
      <c r="AE101" s="105"/>
      <c r="AF101" s="105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>
        <v>3</v>
      </c>
    </row>
    <row r="102" spans="1:54" ht="12.75">
      <c r="A102" s="167"/>
      <c r="B102" s="128" t="s">
        <v>407</v>
      </c>
      <c r="C102" s="122" t="s">
        <v>394</v>
      </c>
      <c r="D102" s="178"/>
      <c r="E102" s="172">
        <v>9</v>
      </c>
      <c r="F102" s="176"/>
      <c r="G102" s="118">
        <v>2</v>
      </c>
      <c r="H102" s="118">
        <v>72</v>
      </c>
      <c r="I102" s="118"/>
      <c r="J102" s="117">
        <v>36</v>
      </c>
      <c r="K102" s="129">
        <v>10</v>
      </c>
      <c r="L102" s="118"/>
      <c r="M102" s="129">
        <v>18</v>
      </c>
      <c r="N102" s="118"/>
      <c r="O102" s="174">
        <v>8</v>
      </c>
      <c r="P102" s="119">
        <v>36</v>
      </c>
      <c r="Q102" s="77"/>
      <c r="R102" s="123"/>
      <c r="S102" s="123"/>
      <c r="T102" s="177"/>
      <c r="V102" s="179"/>
      <c r="X102" s="58"/>
      <c r="Y102" s="58">
        <v>2</v>
      </c>
      <c r="AA102" s="55"/>
      <c r="AB102" s="105"/>
      <c r="AC102" s="105"/>
      <c r="AD102" s="105"/>
      <c r="AE102" s="105"/>
      <c r="AF102" s="105"/>
      <c r="AG102" s="105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>
        <v>3</v>
      </c>
      <c r="BB102" s="57"/>
    </row>
    <row r="103" spans="1:54" ht="22.5">
      <c r="A103" s="167" t="s">
        <v>317</v>
      </c>
      <c r="B103" s="96" t="s">
        <v>101</v>
      </c>
      <c r="C103" s="108" t="s">
        <v>92</v>
      </c>
      <c r="D103" s="70"/>
      <c r="E103" s="180"/>
      <c r="F103" s="55"/>
      <c r="G103" s="80">
        <v>33</v>
      </c>
      <c r="H103" s="80">
        <f>PRODUCT(G103,36)</f>
        <v>1188</v>
      </c>
      <c r="I103" s="80"/>
      <c r="J103" s="88">
        <f>SUM(K103+L103+N103+O103)</f>
        <v>0</v>
      </c>
      <c r="K103" s="55"/>
      <c r="L103" s="55"/>
      <c r="M103" s="55"/>
      <c r="N103" s="55"/>
      <c r="O103" s="55"/>
      <c r="P103" s="181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</row>
    <row r="104" spans="1:54" ht="12.75">
      <c r="A104" s="167"/>
      <c r="B104" s="96" t="s">
        <v>318</v>
      </c>
      <c r="C104" s="94" t="s">
        <v>319</v>
      </c>
      <c r="D104" s="70"/>
      <c r="E104" s="180"/>
      <c r="F104" s="55"/>
      <c r="G104" s="80">
        <v>3</v>
      </c>
      <c r="H104" s="80">
        <v>108</v>
      </c>
      <c r="I104" s="58"/>
      <c r="J104" s="88">
        <f>SUM(K104+L104+N104+O104)</f>
        <v>0</v>
      </c>
      <c r="K104" s="55"/>
      <c r="L104" s="55"/>
      <c r="M104" s="55"/>
      <c r="N104" s="55"/>
      <c r="O104" s="55"/>
      <c r="P104" s="181"/>
      <c r="Q104" s="55"/>
      <c r="R104" s="58"/>
      <c r="S104" s="58"/>
      <c r="T104" s="58"/>
      <c r="U104" s="58"/>
      <c r="V104" s="58"/>
      <c r="W104" s="58"/>
      <c r="X104" s="58"/>
      <c r="Y104" s="58"/>
      <c r="Z104" s="58"/>
      <c r="AA104" s="55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</row>
    <row r="105" spans="1:54" ht="12.75">
      <c r="A105" s="167"/>
      <c r="B105" s="128" t="s">
        <v>320</v>
      </c>
      <c r="C105" s="94" t="s">
        <v>321</v>
      </c>
      <c r="D105" s="70"/>
      <c r="E105" s="180"/>
      <c r="F105" s="180"/>
      <c r="G105" s="58">
        <v>3</v>
      </c>
      <c r="H105" s="58">
        <v>108</v>
      </c>
      <c r="I105" s="58"/>
      <c r="J105" s="88">
        <v>0</v>
      </c>
      <c r="K105" s="55"/>
      <c r="L105" s="55"/>
      <c r="M105" s="55"/>
      <c r="N105" s="55"/>
      <c r="O105" s="55"/>
      <c r="P105" s="181"/>
      <c r="Q105" s="55"/>
      <c r="R105" s="58">
        <v>3</v>
      </c>
      <c r="S105" s="58"/>
      <c r="T105" s="58"/>
      <c r="U105" s="58"/>
      <c r="V105" s="58"/>
      <c r="W105" s="58"/>
      <c r="X105" s="58"/>
      <c r="Y105" s="58"/>
      <c r="Z105" s="58"/>
      <c r="AA105" s="55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</row>
    <row r="106" spans="1:54" ht="12.75">
      <c r="A106" s="167"/>
      <c r="B106" s="96" t="s">
        <v>322</v>
      </c>
      <c r="C106" s="108" t="s">
        <v>323</v>
      </c>
      <c r="D106" s="70"/>
      <c r="E106" s="180"/>
      <c r="F106" s="180"/>
      <c r="G106" s="80">
        <v>30</v>
      </c>
      <c r="H106" s="80">
        <v>1080</v>
      </c>
      <c r="I106" s="58"/>
      <c r="J106" s="88">
        <f>SUM(K106+L106+N106+O106)</f>
        <v>0</v>
      </c>
      <c r="K106" s="55"/>
      <c r="L106" s="55"/>
      <c r="M106" s="55"/>
      <c r="N106" s="55"/>
      <c r="O106" s="55"/>
      <c r="P106" s="181"/>
      <c r="Q106" s="55"/>
      <c r="R106" s="55"/>
      <c r="S106" s="55"/>
      <c r="T106" s="58"/>
      <c r="U106" s="58"/>
      <c r="V106" s="58"/>
      <c r="W106" s="58"/>
      <c r="X106" s="58"/>
      <c r="Y106" s="58"/>
      <c r="Z106" s="58"/>
      <c r="AA106" s="55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</row>
    <row r="107" spans="1:54" ht="12.75">
      <c r="A107" s="167"/>
      <c r="B107" s="125" t="s">
        <v>324</v>
      </c>
      <c r="C107" s="94" t="s">
        <v>102</v>
      </c>
      <c r="D107" s="70"/>
      <c r="E107" s="180"/>
      <c r="F107" s="180"/>
      <c r="G107" s="58">
        <v>6</v>
      </c>
      <c r="H107" s="58">
        <v>216</v>
      </c>
      <c r="I107" s="58"/>
      <c r="J107" s="88"/>
      <c r="K107" s="55"/>
      <c r="L107" s="55"/>
      <c r="M107" s="55"/>
      <c r="N107" s="55"/>
      <c r="O107" s="55"/>
      <c r="P107" s="181"/>
      <c r="Q107" s="55"/>
      <c r="R107" s="55"/>
      <c r="S107" s="55"/>
      <c r="U107" s="58"/>
      <c r="V107" s="58">
        <v>6</v>
      </c>
      <c r="W107" s="58"/>
      <c r="X107" s="58"/>
      <c r="Y107" s="58"/>
      <c r="Z107" s="58"/>
      <c r="AA107" s="55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</row>
    <row r="108" spans="1:54" ht="12.75">
      <c r="A108" s="167"/>
      <c r="B108" s="125" t="s">
        <v>325</v>
      </c>
      <c r="C108" s="94" t="s">
        <v>106</v>
      </c>
      <c r="D108" s="70"/>
      <c r="E108" s="180"/>
      <c r="F108" s="180"/>
      <c r="G108" s="58">
        <v>3</v>
      </c>
      <c r="H108" s="58">
        <v>108</v>
      </c>
      <c r="I108" s="58"/>
      <c r="J108" s="88"/>
      <c r="K108" s="55"/>
      <c r="L108" s="55"/>
      <c r="M108" s="55"/>
      <c r="N108" s="55"/>
      <c r="O108" s="55"/>
      <c r="P108" s="181"/>
      <c r="Q108" s="55"/>
      <c r="R108" s="55"/>
      <c r="S108" s="55"/>
      <c r="T108" s="58"/>
      <c r="U108" s="58"/>
      <c r="W108" s="58">
        <v>3</v>
      </c>
      <c r="X108" s="58"/>
      <c r="Y108" s="58"/>
      <c r="Z108" s="58"/>
      <c r="AA108" s="55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</row>
    <row r="109" spans="1:54" ht="12.75">
      <c r="A109" s="167"/>
      <c r="B109" s="125" t="s">
        <v>414</v>
      </c>
      <c r="C109" s="94" t="s">
        <v>327</v>
      </c>
      <c r="D109" s="70"/>
      <c r="E109" s="180"/>
      <c r="F109" s="180"/>
      <c r="G109" s="58">
        <v>6</v>
      </c>
      <c r="H109" s="58">
        <v>216</v>
      </c>
      <c r="I109" s="58"/>
      <c r="J109" s="88"/>
      <c r="K109" s="55"/>
      <c r="L109" s="55"/>
      <c r="M109" s="55"/>
      <c r="N109" s="55"/>
      <c r="O109" s="55"/>
      <c r="P109" s="181"/>
      <c r="Q109" s="55"/>
      <c r="R109" s="55"/>
      <c r="S109" s="58"/>
      <c r="T109" s="58"/>
      <c r="U109" s="58"/>
      <c r="V109" s="58"/>
      <c r="W109" s="58">
        <v>6</v>
      </c>
      <c r="X109" s="58"/>
      <c r="Y109" s="58"/>
      <c r="Z109" s="58"/>
      <c r="AA109" s="55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</row>
    <row r="110" spans="1:54" ht="12.75">
      <c r="A110" s="167"/>
      <c r="B110" s="125" t="s">
        <v>326</v>
      </c>
      <c r="C110" s="94" t="s">
        <v>378</v>
      </c>
      <c r="D110" s="70"/>
      <c r="E110" s="180"/>
      <c r="F110" s="180"/>
      <c r="G110" s="58">
        <v>6</v>
      </c>
      <c r="H110" s="58">
        <v>216</v>
      </c>
      <c r="I110" s="58"/>
      <c r="J110" s="88"/>
      <c r="K110" s="55"/>
      <c r="L110" s="55"/>
      <c r="M110" s="55"/>
      <c r="N110" s="55"/>
      <c r="O110" s="55"/>
      <c r="P110" s="181"/>
      <c r="Q110" s="55"/>
      <c r="R110" s="55"/>
      <c r="S110" s="55"/>
      <c r="T110" s="58"/>
      <c r="U110" s="58"/>
      <c r="V110" s="58"/>
      <c r="W110" s="58"/>
      <c r="X110" s="58">
        <v>6</v>
      </c>
      <c r="Y110" s="58"/>
      <c r="Z110" s="58"/>
      <c r="AA110" s="55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</row>
    <row r="111" spans="1:54" ht="12.75">
      <c r="A111" s="167"/>
      <c r="B111" s="125" t="s">
        <v>328</v>
      </c>
      <c r="C111" s="94" t="s">
        <v>413</v>
      </c>
      <c r="D111" s="70"/>
      <c r="E111" s="180"/>
      <c r="F111" s="180"/>
      <c r="G111" s="58">
        <v>3</v>
      </c>
      <c r="H111" s="58">
        <v>108</v>
      </c>
      <c r="I111" s="58"/>
      <c r="J111" s="88"/>
      <c r="K111" s="55"/>
      <c r="L111" s="55"/>
      <c r="M111" s="55"/>
      <c r="N111" s="55"/>
      <c r="O111" s="55"/>
      <c r="P111" s="181"/>
      <c r="Q111" s="55"/>
      <c r="R111" s="55"/>
      <c r="S111" s="55"/>
      <c r="T111" s="58"/>
      <c r="U111" s="58"/>
      <c r="V111" s="58"/>
      <c r="W111" s="58"/>
      <c r="X111" s="58"/>
      <c r="Y111" s="58">
        <v>3</v>
      </c>
      <c r="Z111" s="58"/>
      <c r="AA111" s="55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</row>
    <row r="112" spans="1:54" ht="12.75">
      <c r="A112" s="167"/>
      <c r="B112" s="125" t="s">
        <v>329</v>
      </c>
      <c r="C112" s="94" t="s">
        <v>330</v>
      </c>
      <c r="D112" s="70"/>
      <c r="E112" s="180"/>
      <c r="F112" s="180"/>
      <c r="G112" s="58">
        <v>6</v>
      </c>
      <c r="H112" s="58">
        <v>216</v>
      </c>
      <c r="I112" s="58"/>
      <c r="J112" s="88"/>
      <c r="K112" s="55"/>
      <c r="L112" s="55"/>
      <c r="M112" s="55"/>
      <c r="N112" s="55"/>
      <c r="O112" s="55"/>
      <c r="P112" s="181"/>
      <c r="Q112" s="55"/>
      <c r="R112" s="55"/>
      <c r="S112" s="55"/>
      <c r="T112" s="58"/>
      <c r="U112" s="58"/>
      <c r="V112" s="58"/>
      <c r="W112" s="58"/>
      <c r="X112" s="58"/>
      <c r="Y112" s="58">
        <v>6</v>
      </c>
      <c r="Z112" s="58"/>
      <c r="AA112" s="55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</row>
    <row r="113" spans="1:54" ht="24" customHeight="1">
      <c r="A113" s="167" t="s">
        <v>331</v>
      </c>
      <c r="B113" s="75"/>
      <c r="C113" s="108" t="s">
        <v>112</v>
      </c>
      <c r="D113" s="70"/>
      <c r="E113" s="180"/>
      <c r="F113" s="55"/>
      <c r="G113" s="80">
        <v>9</v>
      </c>
      <c r="H113" s="80">
        <f>PRODUCT(G113,36)</f>
        <v>324</v>
      </c>
      <c r="I113" s="80"/>
      <c r="J113" s="182"/>
      <c r="K113" s="55"/>
      <c r="L113" s="55"/>
      <c r="M113" s="55"/>
      <c r="N113" s="55"/>
      <c r="O113" s="55"/>
      <c r="P113" s="181"/>
      <c r="Q113" s="55"/>
      <c r="R113" s="55"/>
      <c r="S113" s="55"/>
      <c r="T113" s="58"/>
      <c r="U113" s="58"/>
      <c r="V113" s="58"/>
      <c r="W113" s="58"/>
      <c r="X113" s="58"/>
      <c r="Y113" s="58"/>
      <c r="Z113" s="58">
        <v>9</v>
      </c>
      <c r="AA113" s="55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</row>
    <row r="114" spans="1:54" ht="12.75">
      <c r="A114" s="167"/>
      <c r="B114" s="75"/>
      <c r="C114" s="183"/>
      <c r="D114" s="70"/>
      <c r="E114" s="180"/>
      <c r="F114" s="55"/>
      <c r="G114" s="55"/>
      <c r="H114" s="55"/>
      <c r="I114" s="55"/>
      <c r="J114" s="182"/>
      <c r="K114" s="55"/>
      <c r="L114" s="55"/>
      <c r="M114" s="55"/>
      <c r="N114" s="55"/>
      <c r="O114" s="55"/>
      <c r="P114" s="181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</row>
    <row r="115" spans="1:54" ht="12.75">
      <c r="A115" s="167"/>
      <c r="B115" s="75"/>
      <c r="C115" s="184"/>
      <c r="D115" s="70"/>
      <c r="E115" s="70"/>
      <c r="F115" s="55"/>
      <c r="G115" s="58"/>
      <c r="H115" s="145"/>
      <c r="I115" s="145"/>
      <c r="J115" s="185"/>
      <c r="K115" s="145"/>
      <c r="L115" s="145"/>
      <c r="M115" s="145"/>
      <c r="N115" s="145"/>
      <c r="O115" s="145"/>
      <c r="P115" s="186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</row>
    <row r="116" spans="2:54" ht="12.75">
      <c r="B116" s="55"/>
      <c r="C116" s="104"/>
      <c r="D116" s="297" t="s">
        <v>332</v>
      </c>
      <c r="E116" s="297"/>
      <c r="F116" s="297"/>
      <c r="G116" s="297"/>
      <c r="H116" s="80">
        <f>SUM(J116,P116)</f>
        <v>0</v>
      </c>
      <c r="I116" s="145"/>
      <c r="J116" s="97">
        <f>SUM(K116,L116,M116,N116,O116)</f>
        <v>0</v>
      </c>
      <c r="K116" s="132" t="str">
        <f aca="true" t="shared" si="5" ref="K116:P116">K9</f>
        <v>1108</v>
      </c>
      <c r="L116" s="145" t="str">
        <f t="shared" si="5"/>
        <v>1266</v>
      </c>
      <c r="M116" s="145" t="str">
        <f t="shared" si="5"/>
        <v>742</v>
      </c>
      <c r="N116" s="145" t="str">
        <f t="shared" si="5"/>
        <v>46</v>
      </c>
      <c r="O116" s="145" t="str">
        <f t="shared" si="5"/>
        <v>906</v>
      </c>
      <c r="P116" s="186" t="str">
        <f t="shared" si="5"/>
        <v>4104</v>
      </c>
      <c r="Q116" s="187">
        <f aca="true" t="shared" si="6" ref="Q116:Z116">SUM(Q9:Q115)</f>
        <v>29</v>
      </c>
      <c r="R116" s="187">
        <f t="shared" si="6"/>
        <v>31</v>
      </c>
      <c r="S116" s="187">
        <f t="shared" si="6"/>
        <v>30</v>
      </c>
      <c r="T116" s="187">
        <f t="shared" si="6"/>
        <v>30</v>
      </c>
      <c r="U116" s="187">
        <f t="shared" si="6"/>
        <v>30</v>
      </c>
      <c r="V116" s="187">
        <f t="shared" si="6"/>
        <v>30</v>
      </c>
      <c r="W116" s="187">
        <f t="shared" si="6"/>
        <v>30</v>
      </c>
      <c r="X116" s="187">
        <f t="shared" si="6"/>
        <v>30</v>
      </c>
      <c r="Y116" s="187">
        <f t="shared" si="6"/>
        <v>30</v>
      </c>
      <c r="Z116" s="187">
        <f t="shared" si="6"/>
        <v>30</v>
      </c>
      <c r="AA116" s="55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</row>
    <row r="117" spans="2:54" ht="12.75">
      <c r="B117" s="55"/>
      <c r="C117" s="55"/>
      <c r="D117" s="297" t="s">
        <v>333</v>
      </c>
      <c r="E117" s="297"/>
      <c r="F117" s="297"/>
      <c r="G117" s="297"/>
      <c r="H117" s="80">
        <v>57</v>
      </c>
      <c r="I117" s="145"/>
      <c r="J117" s="188"/>
      <c r="K117" s="145"/>
      <c r="L117" s="145"/>
      <c r="M117" s="145"/>
      <c r="N117" s="55" t="s">
        <v>334</v>
      </c>
      <c r="O117" s="55"/>
      <c r="P117" s="188"/>
      <c r="Q117" s="118">
        <v>5</v>
      </c>
      <c r="R117" s="118">
        <v>7</v>
      </c>
      <c r="S117" s="118">
        <v>6</v>
      </c>
      <c r="T117" s="118">
        <v>4</v>
      </c>
      <c r="U117" s="118">
        <v>8</v>
      </c>
      <c r="V117" s="118">
        <v>4</v>
      </c>
      <c r="W117" s="118">
        <v>5</v>
      </c>
      <c r="X117" s="118">
        <v>7</v>
      </c>
      <c r="Y117" s="118">
        <v>4</v>
      </c>
      <c r="Z117" s="118">
        <v>7</v>
      </c>
      <c r="AA117" s="55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65"/>
      <c r="BB117" s="165"/>
    </row>
    <row r="118" spans="2:54" ht="12.75">
      <c r="B118" s="55"/>
      <c r="C118" s="55"/>
      <c r="D118" s="297" t="s">
        <v>335</v>
      </c>
      <c r="E118" s="297"/>
      <c r="F118" s="297"/>
      <c r="G118" s="297"/>
      <c r="H118" s="80">
        <v>31</v>
      </c>
      <c r="I118" s="145"/>
      <c r="J118" s="188"/>
      <c r="K118" s="145"/>
      <c r="L118" s="145"/>
      <c r="M118" s="145"/>
      <c r="N118" s="55" t="s">
        <v>336</v>
      </c>
      <c r="O118" s="55"/>
      <c r="P118" s="188"/>
      <c r="Q118" s="118">
        <v>4</v>
      </c>
      <c r="R118" s="118">
        <v>3</v>
      </c>
      <c r="S118" s="118">
        <v>4</v>
      </c>
      <c r="T118" s="118">
        <v>5</v>
      </c>
      <c r="U118" s="118">
        <v>2</v>
      </c>
      <c r="V118" s="118">
        <v>3</v>
      </c>
      <c r="W118" s="118">
        <v>2</v>
      </c>
      <c r="X118" s="118">
        <v>2</v>
      </c>
      <c r="Y118" s="118">
        <v>4</v>
      </c>
      <c r="Z118" s="118">
        <v>2</v>
      </c>
      <c r="AA118" s="55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</row>
    <row r="119" spans="2:54" ht="12.75">
      <c r="B119" s="55"/>
      <c r="C119" s="55"/>
      <c r="D119" s="297" t="s">
        <v>337</v>
      </c>
      <c r="E119" s="297"/>
      <c r="F119" s="297"/>
      <c r="G119" s="297"/>
      <c r="H119" s="80">
        <v>3</v>
      </c>
      <c r="I119" s="145"/>
      <c r="J119" s="188"/>
      <c r="K119" s="145"/>
      <c r="L119" s="145"/>
      <c r="M119" s="145"/>
      <c r="N119" s="55" t="s">
        <v>338</v>
      </c>
      <c r="O119" s="55"/>
      <c r="P119" s="188"/>
      <c r="Q119" s="145"/>
      <c r="R119" s="145"/>
      <c r="S119" s="145"/>
      <c r="T119" s="145"/>
      <c r="U119" s="58">
        <v>1</v>
      </c>
      <c r="V119" s="58"/>
      <c r="W119" s="58">
        <v>1</v>
      </c>
      <c r="X119" s="58">
        <v>1</v>
      </c>
      <c r="Y119" s="55"/>
      <c r="Z119" s="55"/>
      <c r="AA119" s="55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</row>
    <row r="120" spans="2:54" ht="12.75">
      <c r="B120" s="55"/>
      <c r="C120" s="55"/>
      <c r="D120" s="293" t="s">
        <v>339</v>
      </c>
      <c r="E120" s="293"/>
      <c r="F120" s="293"/>
      <c r="G120" s="58"/>
      <c r="H120" s="80">
        <v>93</v>
      </c>
      <c r="I120" s="145"/>
      <c r="J120" s="55"/>
      <c r="K120" s="55"/>
      <c r="L120" s="55"/>
      <c r="M120" s="55"/>
      <c r="N120" s="297"/>
      <c r="O120" s="297"/>
      <c r="P120" s="55"/>
      <c r="Q120" s="190">
        <v>9</v>
      </c>
      <c r="R120" s="190">
        <v>10</v>
      </c>
      <c r="S120" s="190">
        <v>10</v>
      </c>
      <c r="T120" s="190">
        <v>9</v>
      </c>
      <c r="U120" s="190">
        <v>11</v>
      </c>
      <c r="V120" s="190">
        <v>7</v>
      </c>
      <c r="W120" s="190">
        <v>8</v>
      </c>
      <c r="X120" s="190">
        <v>10</v>
      </c>
      <c r="Y120" s="190">
        <v>8</v>
      </c>
      <c r="Z120" s="190">
        <v>9</v>
      </c>
      <c r="AA120" s="55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</row>
    <row r="121" spans="2:54" ht="12.75">
      <c r="B121" s="55"/>
      <c r="C121" s="55"/>
      <c r="I121" s="55"/>
      <c r="J121" s="55"/>
      <c r="K121" s="55"/>
      <c r="L121" s="55"/>
      <c r="M121" s="55"/>
      <c r="N121" s="55"/>
      <c r="O121" s="55"/>
      <c r="P121" s="55"/>
      <c r="AA121" s="55"/>
      <c r="AB121" s="104"/>
      <c r="AC121" s="104"/>
      <c r="AD121" s="104"/>
      <c r="AE121" s="104"/>
      <c r="AF121" s="91"/>
      <c r="AG121" s="91"/>
      <c r="AH121" s="91"/>
      <c r="AI121" s="58"/>
      <c r="AJ121" s="58"/>
      <c r="AK121" s="58"/>
      <c r="AL121" s="58"/>
      <c r="AM121" s="58"/>
      <c r="AN121" s="58"/>
      <c r="AO121" s="58"/>
      <c r="AP121" s="58"/>
      <c r="AQ121" s="58"/>
      <c r="AR121" s="91"/>
      <c r="AS121" s="55"/>
      <c r="AT121" s="55"/>
      <c r="AU121" s="55"/>
      <c r="AV121" s="55"/>
      <c r="AW121" s="55"/>
      <c r="AX121" s="55"/>
      <c r="AY121" s="55"/>
      <c r="AZ121" s="55"/>
      <c r="BA121" s="91"/>
      <c r="BB121" s="91"/>
    </row>
    <row r="122" spans="2:54" ht="15" customHeight="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</row>
    <row r="123" spans="3:44" ht="12.75">
      <c r="C123" s="8"/>
      <c r="AB123" s="191"/>
      <c r="AD123" s="191"/>
      <c r="AE123" s="191"/>
      <c r="AF123" s="191"/>
      <c r="AG123" s="191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</row>
  </sheetData>
  <sheetProtection selectLockedCells="1" selectUnlockedCells="1"/>
  <mergeCells count="36">
    <mergeCell ref="D118:G118"/>
    <mergeCell ref="D119:G119"/>
    <mergeCell ref="D120:F120"/>
    <mergeCell ref="N120:O120"/>
    <mergeCell ref="D117:G117"/>
    <mergeCell ref="L3:L8"/>
    <mergeCell ref="M3:M8"/>
    <mergeCell ref="N3:N8"/>
    <mergeCell ref="Q7:Z7"/>
    <mergeCell ref="Y2:Z2"/>
    <mergeCell ref="AB7:BB7"/>
    <mergeCell ref="D116:G116"/>
    <mergeCell ref="O3:O8"/>
    <mergeCell ref="Q3:Z3"/>
    <mergeCell ref="AB3:BB3"/>
    <mergeCell ref="AB5:BB5"/>
    <mergeCell ref="J3:J8"/>
    <mergeCell ref="K3:K8"/>
    <mergeCell ref="Q1:Z1"/>
    <mergeCell ref="H2:H8"/>
    <mergeCell ref="J2:O2"/>
    <mergeCell ref="P2:P8"/>
    <mergeCell ref="Q2:R2"/>
    <mergeCell ref="S2:T2"/>
    <mergeCell ref="U2:V2"/>
    <mergeCell ref="W2:X2"/>
    <mergeCell ref="I3:I8"/>
    <mergeCell ref="Q5:Z5"/>
    <mergeCell ref="A1:B8"/>
    <mergeCell ref="C1:C8"/>
    <mergeCell ref="D1:G2"/>
    <mergeCell ref="H1:P1"/>
    <mergeCell ref="D3:D8"/>
    <mergeCell ref="E3:E8"/>
    <mergeCell ref="F3:F8"/>
    <mergeCell ref="G3:G8"/>
  </mergeCells>
  <printOptions gridLines="1"/>
  <pageMargins left="0.19652777777777777" right="0.2361111111111111" top="0.7875" bottom="0.39375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3"/>
  <sheetViews>
    <sheetView workbookViewId="0" topLeftCell="A24">
      <selection activeCell="AK79" sqref="AK79"/>
    </sheetView>
  </sheetViews>
  <sheetFormatPr defaultColWidth="9.00390625" defaultRowHeight="12.75"/>
  <cols>
    <col min="1" max="1" width="3.25390625" style="0" customWidth="1"/>
    <col min="2" max="2" width="2.625" style="0" customWidth="1"/>
    <col min="3" max="5" width="2.875" style="0" customWidth="1"/>
    <col min="6" max="9" width="2.75390625" style="0" customWidth="1"/>
    <col min="10" max="10" width="3.00390625" style="0" customWidth="1"/>
    <col min="11" max="11" width="2.75390625" style="0" customWidth="1"/>
    <col min="12" max="12" width="3.125" style="0" customWidth="1"/>
    <col min="13" max="14" width="2.875" style="0" customWidth="1"/>
    <col min="15" max="17" width="2.75390625" style="0" customWidth="1"/>
    <col min="18" max="18" width="2.875" style="0" customWidth="1"/>
    <col min="19" max="19" width="3.00390625" style="0" customWidth="1"/>
    <col min="20" max="20" width="2.75390625" style="0" customWidth="1"/>
    <col min="21" max="21" width="3.375" style="0" customWidth="1"/>
    <col min="22" max="22" width="2.75390625" style="0" customWidth="1"/>
    <col min="23" max="23" width="2.875" style="0" customWidth="1"/>
    <col min="24" max="25" width="3.00390625" style="0" customWidth="1"/>
    <col min="26" max="26" width="3.25390625" style="0" customWidth="1"/>
    <col min="27" max="27" width="4.625" style="0" customWidth="1"/>
    <col min="28" max="28" width="3.125" style="0" customWidth="1"/>
    <col min="29" max="29" width="8.125" style="0" customWidth="1"/>
    <col min="30" max="31" width="2.75390625" style="0" customWidth="1"/>
    <col min="32" max="32" width="2.875" style="0" customWidth="1"/>
    <col min="33" max="33" width="3.00390625" style="0" customWidth="1"/>
    <col min="34" max="36" width="2.875" style="0" customWidth="1"/>
    <col min="37" max="39" width="2.75390625" style="0" customWidth="1"/>
    <col min="40" max="40" width="2.875" style="0" customWidth="1"/>
    <col min="41" max="41" width="3.00390625" style="0" customWidth="1"/>
    <col min="42" max="42" width="2.875" style="0" customWidth="1"/>
    <col min="43" max="43" width="2.75390625" style="0" customWidth="1"/>
    <col min="44" max="44" width="2.875" style="0" customWidth="1"/>
    <col min="45" max="45" width="3.25390625" style="0" customWidth="1"/>
    <col min="46" max="46" width="2.75390625" style="0" customWidth="1"/>
    <col min="47" max="47" width="3.00390625" style="0" customWidth="1"/>
    <col min="48" max="48" width="2.75390625" style="0" customWidth="1"/>
    <col min="49" max="49" width="2.875" style="0" customWidth="1"/>
  </cols>
  <sheetData>
    <row r="1" spans="1:49" ht="12.75">
      <c r="A1" s="248" t="s">
        <v>340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48" t="s">
        <v>341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48" t="s">
        <v>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 t="s">
        <v>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 t="s">
        <v>4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3" t="s">
        <v>5</v>
      </c>
      <c r="B6" s="3"/>
      <c r="C6" s="3"/>
      <c r="D6" s="4"/>
      <c r="E6" s="4"/>
      <c r="F6" s="4"/>
      <c r="G6" s="4"/>
      <c r="H6" s="3" t="s">
        <v>6</v>
      </c>
      <c r="J6" s="3"/>
      <c r="K6" s="3"/>
      <c r="L6" s="2"/>
      <c r="M6" s="2"/>
      <c r="N6" s="2"/>
      <c r="O6" s="2"/>
      <c r="P6" s="2"/>
      <c r="Q6" s="2"/>
      <c r="R6" s="3" t="s">
        <v>7</v>
      </c>
      <c r="V6" s="5" t="s">
        <v>342</v>
      </c>
      <c r="W6" s="5"/>
      <c r="X6" s="5"/>
      <c r="Y6" s="3" t="s">
        <v>343</v>
      </c>
      <c r="Z6" s="6"/>
      <c r="AA6" s="6"/>
      <c r="AC6" s="2"/>
      <c r="AD6" s="2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6"/>
      <c r="B8" s="6"/>
      <c r="C8" s="6"/>
      <c r="D8" s="7"/>
      <c r="E8" s="5"/>
      <c r="F8" s="5"/>
      <c r="G8" s="5"/>
      <c r="H8" s="5"/>
      <c r="I8" s="5"/>
      <c r="J8" s="8" t="s">
        <v>344</v>
      </c>
      <c r="L8" s="2"/>
      <c r="M8" s="2"/>
      <c r="N8" s="2"/>
      <c r="P8" s="2"/>
      <c r="Q8" s="2"/>
      <c r="R8" s="2"/>
      <c r="S8" s="2"/>
      <c r="T8" s="2"/>
      <c r="U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2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V9" t="s">
        <v>11</v>
      </c>
    </row>
    <row r="10" spans="1:27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t="s">
        <v>12</v>
      </c>
      <c r="V10" s="7"/>
      <c r="W10" s="7"/>
      <c r="X10" s="7"/>
      <c r="Y10" s="7"/>
      <c r="Z10" s="7"/>
      <c r="AA10" t="s">
        <v>13</v>
      </c>
    </row>
    <row r="11" spans="12:27" ht="12.75">
      <c r="L11" t="s">
        <v>14</v>
      </c>
      <c r="V11" s="7"/>
      <c r="W11" s="10"/>
      <c r="X11" s="10"/>
      <c r="Y11" s="10"/>
      <c r="Z11" s="10"/>
      <c r="AA11" t="s">
        <v>15</v>
      </c>
    </row>
    <row r="12" spans="12:27" ht="12.75">
      <c r="L12" t="s">
        <v>16</v>
      </c>
      <c r="V12" s="10"/>
      <c r="W12" s="7"/>
      <c r="X12" s="7"/>
      <c r="Y12" s="7"/>
      <c r="Z12" s="7"/>
      <c r="AA12" t="s">
        <v>345</v>
      </c>
    </row>
    <row r="13" ht="12.75">
      <c r="A13" s="11"/>
    </row>
    <row r="14" ht="12.75">
      <c r="A14" s="11"/>
    </row>
    <row r="15" spans="1:15" ht="12.75">
      <c r="A15" s="11"/>
      <c r="O15" s="3" t="s">
        <v>18</v>
      </c>
    </row>
    <row r="16" spans="1:4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2.75">
      <c r="B17" s="3" t="s">
        <v>346</v>
      </c>
      <c r="D17" s="6"/>
      <c r="E17" s="6"/>
      <c r="G17" s="6"/>
      <c r="H17" s="6"/>
      <c r="J17" s="2"/>
      <c r="K17" s="2"/>
      <c r="M17" s="2"/>
      <c r="N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2.75">
      <c r="B18" s="49"/>
      <c r="C18" s="6"/>
      <c r="D18" s="6"/>
      <c r="E18" s="6"/>
      <c r="F18" s="6"/>
      <c r="G18" s="6"/>
      <c r="H18" s="6"/>
      <c r="J18" s="3"/>
      <c r="L18" s="3"/>
      <c r="M18" s="2"/>
      <c r="N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6" ht="12.75">
      <c r="A20" s="6"/>
      <c r="B20" s="3" t="s">
        <v>19</v>
      </c>
      <c r="C20" s="9"/>
      <c r="D20" s="9"/>
      <c r="E20" s="9"/>
      <c r="F20" s="9"/>
      <c r="G20" s="9"/>
      <c r="H20" s="9"/>
      <c r="I20" s="9"/>
      <c r="J20" s="9"/>
      <c r="K20" s="9"/>
      <c r="P20" s="3" t="s">
        <v>20</v>
      </c>
    </row>
    <row r="21" spans="2:16" ht="12.75">
      <c r="B21" s="3" t="s">
        <v>21</v>
      </c>
      <c r="P21" s="3" t="s">
        <v>347</v>
      </c>
    </row>
    <row r="22" ht="12.75">
      <c r="A22" s="11"/>
    </row>
    <row r="23" ht="12.75">
      <c r="Q23" s="3" t="s">
        <v>25</v>
      </c>
    </row>
    <row r="25" ht="12.75">
      <c r="A25" s="13" t="s">
        <v>26</v>
      </c>
    </row>
    <row r="26" ht="12.75">
      <c r="A26" s="13"/>
    </row>
    <row r="27" spans="1:27" ht="12.75" customHeight="1">
      <c r="A27" s="223" t="s">
        <v>27</v>
      </c>
      <c r="B27" s="224" t="s">
        <v>28</v>
      </c>
      <c r="C27" s="224"/>
      <c r="D27" s="224"/>
      <c r="E27" s="224"/>
      <c r="F27" s="298" t="s">
        <v>29</v>
      </c>
      <c r="G27" s="299" t="s">
        <v>30</v>
      </c>
      <c r="H27" s="299"/>
      <c r="I27" s="299"/>
      <c r="J27" s="298" t="s">
        <v>31</v>
      </c>
      <c r="K27" s="224" t="s">
        <v>32</v>
      </c>
      <c r="L27" s="224"/>
      <c r="M27" s="224"/>
      <c r="N27" s="224"/>
      <c r="O27" s="224" t="s">
        <v>33</v>
      </c>
      <c r="P27" s="224"/>
      <c r="Q27" s="224"/>
      <c r="R27" s="224"/>
      <c r="S27" s="298" t="s">
        <v>34</v>
      </c>
      <c r="T27" s="224" t="s">
        <v>35</v>
      </c>
      <c r="U27" s="224"/>
      <c r="V27" s="224"/>
      <c r="W27" s="298" t="s">
        <v>36</v>
      </c>
      <c r="X27" s="224" t="s">
        <v>37</v>
      </c>
      <c r="Y27" s="224"/>
      <c r="Z27" s="224"/>
      <c r="AA27" s="298" t="s">
        <v>38</v>
      </c>
    </row>
    <row r="28" spans="1:27" ht="12.75" customHeight="1">
      <c r="A28" s="223"/>
      <c r="B28" s="223"/>
      <c r="C28" s="224"/>
      <c r="D28" s="224"/>
      <c r="E28" s="224"/>
      <c r="F28" s="298"/>
      <c r="G28" s="299"/>
      <c r="H28" s="299"/>
      <c r="I28" s="299"/>
      <c r="J28" s="298"/>
      <c r="K28" s="224"/>
      <c r="L28" s="224"/>
      <c r="M28" s="224"/>
      <c r="N28" s="224"/>
      <c r="O28" s="224"/>
      <c r="P28" s="224"/>
      <c r="Q28" s="224"/>
      <c r="R28" s="224"/>
      <c r="S28" s="298"/>
      <c r="T28" s="224"/>
      <c r="U28" s="224"/>
      <c r="V28" s="224"/>
      <c r="W28" s="298"/>
      <c r="X28" s="224"/>
      <c r="Y28" s="224"/>
      <c r="Z28" s="224"/>
      <c r="AA28" s="298"/>
    </row>
    <row r="29" spans="1:27" ht="12.75" customHeight="1">
      <c r="A29" s="223"/>
      <c r="B29" s="298" t="s">
        <v>39</v>
      </c>
      <c r="C29" s="298" t="s">
        <v>40</v>
      </c>
      <c r="D29" s="298" t="s">
        <v>41</v>
      </c>
      <c r="E29" s="298" t="s">
        <v>42</v>
      </c>
      <c r="F29" s="298"/>
      <c r="G29" s="298" t="s">
        <v>43</v>
      </c>
      <c r="H29" s="298" t="s">
        <v>44</v>
      </c>
      <c r="I29" s="298" t="s">
        <v>45</v>
      </c>
      <c r="J29" s="298"/>
      <c r="K29" s="298" t="s">
        <v>46</v>
      </c>
      <c r="L29" s="298" t="s">
        <v>47</v>
      </c>
      <c r="M29" s="298" t="s">
        <v>48</v>
      </c>
      <c r="N29" s="298" t="s">
        <v>49</v>
      </c>
      <c r="O29" s="298" t="s">
        <v>50</v>
      </c>
      <c r="P29" s="298" t="s">
        <v>40</v>
      </c>
      <c r="Q29" s="298" t="s">
        <v>41</v>
      </c>
      <c r="R29" s="298" t="s">
        <v>42</v>
      </c>
      <c r="S29" s="298"/>
      <c r="T29" s="298" t="s">
        <v>51</v>
      </c>
      <c r="U29" s="298" t="s">
        <v>52</v>
      </c>
      <c r="V29" s="298" t="s">
        <v>53</v>
      </c>
      <c r="W29" s="298"/>
      <c r="X29" s="298" t="s">
        <v>54</v>
      </c>
      <c r="Y29" s="298" t="s">
        <v>55</v>
      </c>
      <c r="Z29" s="298" t="s">
        <v>56</v>
      </c>
      <c r="AA29" s="298"/>
    </row>
    <row r="30" spans="1:27" ht="12.75">
      <c r="A30" s="223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</row>
    <row r="31" spans="1:27" ht="12.75">
      <c r="A31" s="17" t="s">
        <v>57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0" t="s">
        <v>58</v>
      </c>
      <c r="U31" s="20" t="s">
        <v>58</v>
      </c>
      <c r="V31" s="20" t="s">
        <v>58</v>
      </c>
      <c r="W31" s="20" t="s">
        <v>59</v>
      </c>
      <c r="X31" s="20" t="s">
        <v>59</v>
      </c>
      <c r="Y31" s="17"/>
      <c r="Z31" s="17"/>
      <c r="AA31" s="17"/>
    </row>
    <row r="32" spans="1:27" ht="12.75">
      <c r="A32" s="17" t="s">
        <v>60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0" t="s">
        <v>58</v>
      </c>
      <c r="U32" s="20" t="s">
        <v>58</v>
      </c>
      <c r="V32" s="20" t="s">
        <v>58</v>
      </c>
      <c r="W32" s="20" t="s">
        <v>59</v>
      </c>
      <c r="X32" s="20" t="s">
        <v>59</v>
      </c>
      <c r="Y32" s="17"/>
      <c r="Z32" s="17"/>
      <c r="AA32" s="17"/>
    </row>
    <row r="33" spans="1:27" ht="12.75">
      <c r="A33" s="17" t="s">
        <v>61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0" t="s">
        <v>58</v>
      </c>
      <c r="U33" s="20" t="s">
        <v>58</v>
      </c>
      <c r="V33" s="20" t="s">
        <v>58</v>
      </c>
      <c r="W33" s="20" t="s">
        <v>59</v>
      </c>
      <c r="X33" s="20" t="s">
        <v>59</v>
      </c>
      <c r="Y33" s="17"/>
      <c r="Z33" s="17"/>
      <c r="AA33" s="19"/>
    </row>
    <row r="34" spans="1:27" ht="12.75">
      <c r="A34" s="17" t="s">
        <v>62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0" t="s">
        <v>58</v>
      </c>
      <c r="R34" s="20" t="s">
        <v>58</v>
      </c>
      <c r="S34" s="20" t="s">
        <v>59</v>
      </c>
      <c r="T34" s="20" t="s">
        <v>59</v>
      </c>
      <c r="U34" s="17" t="s">
        <v>63</v>
      </c>
      <c r="V34" s="17" t="s">
        <v>63</v>
      </c>
      <c r="W34" s="17" t="s">
        <v>63</v>
      </c>
      <c r="X34" s="17" t="s">
        <v>63</v>
      </c>
      <c r="Y34" s="17" t="s">
        <v>63</v>
      </c>
      <c r="Z34" s="17" t="s">
        <v>63</v>
      </c>
      <c r="AA34" s="17" t="s">
        <v>63</v>
      </c>
    </row>
    <row r="35" spans="1:27" ht="12.75">
      <c r="A35" s="17" t="s">
        <v>64</v>
      </c>
      <c r="B35" s="17"/>
      <c r="C35" s="17" t="s">
        <v>63</v>
      </c>
      <c r="D35" s="17" t="s">
        <v>63</v>
      </c>
      <c r="E35" s="17" t="s">
        <v>63</v>
      </c>
      <c r="F35" s="17" t="s">
        <v>63</v>
      </c>
      <c r="G35" s="17" t="s">
        <v>63</v>
      </c>
      <c r="H35" s="17" t="s">
        <v>63</v>
      </c>
      <c r="I35" s="17" t="s">
        <v>63</v>
      </c>
      <c r="J35" s="17" t="s">
        <v>63</v>
      </c>
      <c r="K35" s="17"/>
      <c r="L35" s="17"/>
      <c r="M35" s="17"/>
      <c r="N35" s="17"/>
      <c r="O35" s="17"/>
      <c r="P35" s="17"/>
      <c r="Q35" s="17"/>
      <c r="R35" s="17"/>
      <c r="S35" s="17"/>
      <c r="T35" s="20" t="s">
        <v>58</v>
      </c>
      <c r="U35" s="20" t="s">
        <v>58</v>
      </c>
      <c r="V35" s="20" t="s">
        <v>59</v>
      </c>
      <c r="W35" s="20" t="s">
        <v>59</v>
      </c>
      <c r="X35" s="20"/>
      <c r="Y35" s="17"/>
      <c r="Z35" s="17"/>
      <c r="AA35" s="17"/>
    </row>
    <row r="37" spans="1:27" ht="12.75" customHeight="1">
      <c r="A37" s="223" t="s">
        <v>27</v>
      </c>
      <c r="B37" s="224" t="s">
        <v>65</v>
      </c>
      <c r="C37" s="224"/>
      <c r="D37" s="224"/>
      <c r="E37" s="224"/>
      <c r="F37" s="298" t="s">
        <v>66</v>
      </c>
      <c r="G37" s="224" t="s">
        <v>67</v>
      </c>
      <c r="H37" s="224"/>
      <c r="I37" s="224"/>
      <c r="J37" s="298" t="s">
        <v>68</v>
      </c>
      <c r="K37" s="224" t="s">
        <v>69</v>
      </c>
      <c r="L37" s="224"/>
      <c r="M37" s="224"/>
      <c r="N37" s="224"/>
      <c r="O37" s="224" t="s">
        <v>70</v>
      </c>
      <c r="P37" s="224"/>
      <c r="Q37" s="224"/>
      <c r="R37" s="224"/>
      <c r="S37" s="298" t="s">
        <v>71</v>
      </c>
      <c r="T37" s="224" t="s">
        <v>72</v>
      </c>
      <c r="U37" s="224"/>
      <c r="V37" s="224"/>
      <c r="W37" s="298" t="s">
        <v>73</v>
      </c>
      <c r="X37" s="224" t="s">
        <v>74</v>
      </c>
      <c r="Y37" s="224"/>
      <c r="Z37" s="224"/>
      <c r="AA37" s="224"/>
    </row>
    <row r="38" spans="1:27" ht="12.75">
      <c r="A38" s="223"/>
      <c r="B38" s="224"/>
      <c r="C38" s="224"/>
      <c r="D38" s="224"/>
      <c r="E38" s="224"/>
      <c r="F38" s="298"/>
      <c r="G38" s="224"/>
      <c r="H38" s="224"/>
      <c r="I38" s="224"/>
      <c r="J38" s="298"/>
      <c r="K38" s="224"/>
      <c r="L38" s="224"/>
      <c r="M38" s="224"/>
      <c r="N38" s="224"/>
      <c r="O38" s="224"/>
      <c r="P38" s="224"/>
      <c r="Q38" s="224"/>
      <c r="R38" s="224"/>
      <c r="S38" s="298"/>
      <c r="T38" s="224"/>
      <c r="U38" s="224"/>
      <c r="V38" s="224"/>
      <c r="W38" s="298"/>
      <c r="X38" s="224"/>
      <c r="Y38" s="224"/>
      <c r="Z38" s="224"/>
      <c r="AA38" s="224"/>
    </row>
    <row r="39" spans="1:27" ht="12.75" customHeight="1">
      <c r="A39" s="223"/>
      <c r="B39" s="298" t="s">
        <v>54</v>
      </c>
      <c r="C39" s="298" t="s">
        <v>55</v>
      </c>
      <c r="D39" s="298" t="s">
        <v>56</v>
      </c>
      <c r="E39" s="300" t="s">
        <v>75</v>
      </c>
      <c r="F39" s="298"/>
      <c r="G39" s="298" t="s">
        <v>43</v>
      </c>
      <c r="H39" s="298" t="s">
        <v>44</v>
      </c>
      <c r="I39" s="298" t="s">
        <v>45</v>
      </c>
      <c r="J39" s="298"/>
      <c r="K39" s="298" t="s">
        <v>76</v>
      </c>
      <c r="L39" s="298" t="s">
        <v>77</v>
      </c>
      <c r="M39" s="298" t="s">
        <v>78</v>
      </c>
      <c r="N39" s="298" t="s">
        <v>79</v>
      </c>
      <c r="O39" s="298" t="s">
        <v>39</v>
      </c>
      <c r="P39" s="298" t="s">
        <v>40</v>
      </c>
      <c r="Q39" s="298" t="s">
        <v>41</v>
      </c>
      <c r="R39" s="298" t="s">
        <v>42</v>
      </c>
      <c r="S39" s="298"/>
      <c r="T39" s="298" t="s">
        <v>43</v>
      </c>
      <c r="U39" s="298" t="s">
        <v>44</v>
      </c>
      <c r="V39" s="298" t="s">
        <v>45</v>
      </c>
      <c r="W39" s="298"/>
      <c r="X39" s="298" t="s">
        <v>54</v>
      </c>
      <c r="Y39" s="298" t="s">
        <v>55</v>
      </c>
      <c r="Z39" s="298" t="s">
        <v>56</v>
      </c>
      <c r="AA39" s="298" t="s">
        <v>80</v>
      </c>
    </row>
    <row r="40" spans="1:27" ht="12.75">
      <c r="A40" s="223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</row>
    <row r="41" spans="1:27" ht="12.75">
      <c r="A41" s="17" t="s">
        <v>57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"/>
      <c r="Q41" s="20" t="s">
        <v>58</v>
      </c>
      <c r="R41" s="20" t="s">
        <v>58</v>
      </c>
      <c r="S41" s="20" t="s">
        <v>58</v>
      </c>
      <c r="T41" s="20" t="s">
        <v>59</v>
      </c>
      <c r="U41" s="20" t="s">
        <v>59</v>
      </c>
      <c r="V41" s="20" t="s">
        <v>59</v>
      </c>
      <c r="W41" s="20" t="s">
        <v>59</v>
      </c>
      <c r="X41" s="20" t="s">
        <v>59</v>
      </c>
      <c r="Y41" s="20" t="s">
        <v>59</v>
      </c>
      <c r="Z41" s="20" t="s">
        <v>59</v>
      </c>
      <c r="AA41" s="20" t="s">
        <v>59</v>
      </c>
    </row>
    <row r="42" spans="1:27" ht="12.75">
      <c r="A42" s="17" t="s">
        <v>60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0"/>
      <c r="Q42" s="20" t="s">
        <v>58</v>
      </c>
      <c r="R42" s="20" t="s">
        <v>58</v>
      </c>
      <c r="S42" s="20" t="s">
        <v>58</v>
      </c>
      <c r="T42" s="20" t="s">
        <v>59</v>
      </c>
      <c r="U42" s="20" t="s">
        <v>59</v>
      </c>
      <c r="V42" s="20" t="s">
        <v>59</v>
      </c>
      <c r="W42" s="20" t="s">
        <v>59</v>
      </c>
      <c r="X42" s="20" t="s">
        <v>59</v>
      </c>
      <c r="Y42" s="20" t="s">
        <v>59</v>
      </c>
      <c r="Z42" s="20" t="s">
        <v>59</v>
      </c>
      <c r="AA42" s="20" t="s">
        <v>59</v>
      </c>
    </row>
    <row r="43" spans="1:27" ht="12.75">
      <c r="A43" s="17" t="s">
        <v>61</v>
      </c>
      <c r="B43" s="17"/>
      <c r="C43" s="17" t="s">
        <v>81</v>
      </c>
      <c r="D43" s="17" t="s">
        <v>81</v>
      </c>
      <c r="E43" s="17" t="s">
        <v>81</v>
      </c>
      <c r="F43" s="17"/>
      <c r="G43" s="17"/>
      <c r="H43" s="17"/>
      <c r="I43" s="17"/>
      <c r="J43" s="17"/>
      <c r="K43" s="17"/>
      <c r="L43" s="17"/>
      <c r="M43" s="20"/>
      <c r="N43" s="20"/>
      <c r="O43" s="17"/>
      <c r="P43" s="20"/>
      <c r="Q43" s="20" t="s">
        <v>58</v>
      </c>
      <c r="R43" s="20" t="s">
        <v>58</v>
      </c>
      <c r="S43" s="20" t="s">
        <v>58</v>
      </c>
      <c r="T43" s="17" t="s">
        <v>59</v>
      </c>
      <c r="U43" s="17" t="s">
        <v>59</v>
      </c>
      <c r="V43" s="17" t="s">
        <v>59</v>
      </c>
      <c r="W43" s="20" t="s">
        <v>59</v>
      </c>
      <c r="X43" s="20" t="s">
        <v>59</v>
      </c>
      <c r="Y43" s="20" t="s">
        <v>59</v>
      </c>
      <c r="Z43" s="20" t="s">
        <v>59</v>
      </c>
      <c r="AA43" s="20" t="s">
        <v>59</v>
      </c>
    </row>
    <row r="44" spans="1:27" ht="12.75">
      <c r="A44" s="17" t="s">
        <v>62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0"/>
      <c r="Q44" s="20"/>
      <c r="R44" s="20"/>
      <c r="S44" s="20"/>
      <c r="T44" s="20" t="s">
        <v>58</v>
      </c>
      <c r="U44" s="20" t="s">
        <v>58</v>
      </c>
      <c r="V44" s="20" t="s">
        <v>59</v>
      </c>
      <c r="W44" s="20" t="s">
        <v>59</v>
      </c>
      <c r="X44" s="20" t="s">
        <v>59</v>
      </c>
      <c r="Y44" s="20" t="s">
        <v>59</v>
      </c>
      <c r="Z44" s="20" t="s">
        <v>59</v>
      </c>
      <c r="AA44" s="20" t="s">
        <v>59</v>
      </c>
    </row>
    <row r="45" spans="1:27" ht="12.75">
      <c r="A45" s="17" t="s">
        <v>64</v>
      </c>
      <c r="B45" s="17"/>
      <c r="C45" s="17"/>
      <c r="D45" s="17"/>
      <c r="E45" s="17"/>
      <c r="F45" s="17"/>
      <c r="G45" s="17"/>
      <c r="H45" s="21"/>
      <c r="I45" s="21"/>
      <c r="J45" s="17" t="s">
        <v>63</v>
      </c>
      <c r="K45" s="17" t="s">
        <v>63</v>
      </c>
      <c r="L45" s="17" t="s">
        <v>63</v>
      </c>
      <c r="M45" s="17" t="s">
        <v>63</v>
      </c>
      <c r="N45" s="17" t="s">
        <v>63</v>
      </c>
      <c r="O45" s="20" t="s">
        <v>82</v>
      </c>
      <c r="P45" s="20" t="s">
        <v>82</v>
      </c>
      <c r="Q45" s="20" t="s">
        <v>82</v>
      </c>
      <c r="R45" s="20" t="s">
        <v>82</v>
      </c>
      <c r="S45" s="20" t="s">
        <v>82</v>
      </c>
      <c r="T45" s="20" t="s">
        <v>59</v>
      </c>
      <c r="U45" s="20" t="s">
        <v>59</v>
      </c>
      <c r="V45" s="20" t="s">
        <v>59</v>
      </c>
      <c r="W45" s="20" t="s">
        <v>59</v>
      </c>
      <c r="X45" s="20" t="s">
        <v>59</v>
      </c>
      <c r="Y45" s="20" t="s">
        <v>59</v>
      </c>
      <c r="Z45" s="20"/>
      <c r="AA45" s="20"/>
    </row>
    <row r="47" ht="12.75">
      <c r="A47" t="s">
        <v>83</v>
      </c>
    </row>
    <row r="48" spans="2:23" ht="12.75">
      <c r="B48" s="22" t="s">
        <v>84</v>
      </c>
      <c r="C48" s="23"/>
      <c r="D48" s="23"/>
      <c r="E48" s="250"/>
      <c r="F48" s="25" t="s">
        <v>85</v>
      </c>
      <c r="G48" s="23"/>
      <c r="H48" s="23"/>
      <c r="I48" s="23"/>
      <c r="J48" s="301" t="s">
        <v>58</v>
      </c>
      <c r="K48" s="25" t="s">
        <v>348</v>
      </c>
      <c r="L48" s="23"/>
      <c r="M48" s="23"/>
      <c r="N48" s="212" t="s">
        <v>63</v>
      </c>
      <c r="O48" s="28" t="s">
        <v>87</v>
      </c>
      <c r="P48" s="29"/>
      <c r="Q48" s="23"/>
      <c r="R48" s="23"/>
      <c r="S48" s="212" t="s">
        <v>82</v>
      </c>
      <c r="T48" s="25" t="s">
        <v>88</v>
      </c>
      <c r="U48" s="23"/>
      <c r="V48" s="23"/>
      <c r="W48" s="212" t="s">
        <v>59</v>
      </c>
    </row>
    <row r="49" spans="2:23" ht="12.75">
      <c r="B49" s="31" t="s">
        <v>89</v>
      </c>
      <c r="C49" s="7"/>
      <c r="D49" s="7"/>
      <c r="E49" s="250"/>
      <c r="F49" s="33" t="s">
        <v>90</v>
      </c>
      <c r="G49" s="7"/>
      <c r="H49" s="7"/>
      <c r="I49" s="7"/>
      <c r="J49" s="301"/>
      <c r="K49" s="33" t="s">
        <v>349</v>
      </c>
      <c r="L49" s="7"/>
      <c r="M49" s="7"/>
      <c r="N49" s="212"/>
      <c r="O49" s="36" t="s">
        <v>91</v>
      </c>
      <c r="P49" s="7"/>
      <c r="Q49" s="7"/>
      <c r="R49" s="7"/>
      <c r="S49" s="212"/>
      <c r="T49" s="7"/>
      <c r="U49" s="7"/>
      <c r="V49" s="7"/>
      <c r="W49" s="212"/>
    </row>
    <row r="50" spans="2:28" ht="12.75">
      <c r="B50" s="37"/>
      <c r="C50" s="9"/>
      <c r="D50" s="9"/>
      <c r="E50" s="6"/>
      <c r="F50" s="37"/>
      <c r="G50" s="9"/>
      <c r="H50" s="9"/>
      <c r="I50" s="9"/>
      <c r="J50" s="38"/>
      <c r="K50" s="37"/>
      <c r="L50" s="9"/>
      <c r="M50" s="9"/>
      <c r="N50" s="39"/>
      <c r="O50" s="40"/>
      <c r="P50" s="37"/>
      <c r="Q50" s="9"/>
      <c r="R50" s="9"/>
      <c r="S50" s="39"/>
      <c r="T50" s="40"/>
      <c r="U50" s="9"/>
      <c r="V50" s="9"/>
      <c r="W50" s="9"/>
      <c r="X50" s="39"/>
      <c r="Y50" s="9"/>
      <c r="Z50" s="9"/>
      <c r="AA50" s="9"/>
      <c r="AB50" s="39"/>
    </row>
    <row r="51" spans="2:28" ht="12.75">
      <c r="B51" s="37"/>
      <c r="C51" s="9"/>
      <c r="D51" s="9"/>
      <c r="E51" s="6"/>
      <c r="F51" s="37"/>
      <c r="G51" s="9"/>
      <c r="H51" s="9"/>
      <c r="I51" s="9"/>
      <c r="J51" s="38"/>
      <c r="K51" s="37"/>
      <c r="L51" s="9"/>
      <c r="M51" s="9"/>
      <c r="N51" s="39"/>
      <c r="O51" s="40"/>
      <c r="P51" s="37"/>
      <c r="Q51" s="9"/>
      <c r="R51" s="9"/>
      <c r="S51" s="39"/>
      <c r="T51" s="40"/>
      <c r="U51" s="9"/>
      <c r="V51" s="9"/>
      <c r="W51" s="9"/>
      <c r="X51" s="39"/>
      <c r="Y51" s="9"/>
      <c r="Z51" s="9"/>
      <c r="AA51" s="9"/>
      <c r="AB51" s="39"/>
    </row>
    <row r="52" s="48" customFormat="1" ht="12.75"/>
    <row r="53" spans="1:22" s="48" customFormat="1" ht="12.75">
      <c r="A53" s="212" t="s">
        <v>136</v>
      </c>
      <c r="B53" s="212"/>
      <c r="C53" s="212"/>
      <c r="D53" s="212"/>
      <c r="E53" s="212" t="s">
        <v>350</v>
      </c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302"/>
      <c r="R53" s="302"/>
      <c r="S53" s="302"/>
      <c r="T53" s="302" t="s">
        <v>351</v>
      </c>
      <c r="U53" s="302"/>
      <c r="V53" s="302"/>
    </row>
    <row r="54" spans="1:22" s="48" customFormat="1" ht="12.7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302"/>
      <c r="R54" s="302"/>
      <c r="S54" s="302"/>
      <c r="T54" s="302"/>
      <c r="U54" s="302"/>
      <c r="V54" s="302"/>
    </row>
    <row r="55" spans="1:22" s="48" customFormat="1" ht="12.75">
      <c r="A55" s="303" t="s">
        <v>352</v>
      </c>
      <c r="B55" s="303"/>
      <c r="C55" s="303"/>
      <c r="D55" s="303"/>
      <c r="E55" s="303" t="s">
        <v>353</v>
      </c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2"/>
      <c r="R55" s="302"/>
      <c r="S55" s="302"/>
      <c r="T55" s="302"/>
      <c r="U55" s="302"/>
      <c r="V55" s="302"/>
    </row>
    <row r="56" spans="1:22" s="48" customFormat="1" ht="12.75">
      <c r="A56" s="303" t="s">
        <v>354</v>
      </c>
      <c r="B56" s="303"/>
      <c r="C56" s="303"/>
      <c r="D56" s="303"/>
      <c r="E56" s="303" t="s">
        <v>355</v>
      </c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2"/>
      <c r="R56" s="302"/>
      <c r="S56" s="302"/>
      <c r="T56" s="302">
        <v>440</v>
      </c>
      <c r="U56" s="302"/>
      <c r="V56" s="302"/>
    </row>
    <row r="57" spans="1:22" s="48" customFormat="1" ht="12.75">
      <c r="A57" s="303" t="s">
        <v>356</v>
      </c>
      <c r="B57" s="303"/>
      <c r="C57" s="303"/>
      <c r="D57" s="303"/>
      <c r="E57" s="304" t="s">
        <v>357</v>
      </c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2">
        <v>1</v>
      </c>
      <c r="R57" s="302"/>
      <c r="S57" s="302"/>
      <c r="T57" s="302">
        <v>10</v>
      </c>
      <c r="U57" s="302"/>
      <c r="V57" s="302"/>
    </row>
    <row r="58" spans="1:22" s="48" customFormat="1" ht="12.75">
      <c r="A58" s="303"/>
      <c r="B58" s="303"/>
      <c r="C58" s="303"/>
      <c r="D58" s="303"/>
      <c r="E58" s="304" t="s">
        <v>111</v>
      </c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2"/>
      <c r="R58" s="302"/>
      <c r="S58" s="302"/>
      <c r="T58" s="302">
        <f>SUM(T55:V57)</f>
        <v>450</v>
      </c>
      <c r="U58" s="302"/>
      <c r="V58" s="302"/>
    </row>
    <row r="59" spans="1:22" s="48" customFormat="1" ht="12.75">
      <c r="A59" s="193"/>
      <c r="B59" s="193"/>
      <c r="C59" s="193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39"/>
      <c r="R59" s="39"/>
      <c r="S59" s="39"/>
      <c r="T59" s="39"/>
      <c r="U59" s="39"/>
      <c r="V59" s="39"/>
    </row>
    <row r="60" spans="2:35" ht="12.75">
      <c r="B60" t="s">
        <v>358</v>
      </c>
      <c r="F60" s="9"/>
      <c r="G60" s="39"/>
      <c r="K60" s="38"/>
      <c r="N60" s="39"/>
      <c r="R60" s="39"/>
      <c r="S60" s="42"/>
      <c r="W60" s="39"/>
      <c r="AD60" s="39"/>
      <c r="AI60" s="39"/>
    </row>
    <row r="61" spans="1:35" ht="12.75" customHeight="1">
      <c r="A61" s="43"/>
      <c r="B61" s="217" t="s">
        <v>93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24" t="s">
        <v>94</v>
      </c>
      <c r="O61" s="224"/>
      <c r="P61" s="224" t="s">
        <v>95</v>
      </c>
      <c r="Q61" s="224"/>
      <c r="R61" s="306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9"/>
      <c r="AI61" s="39"/>
    </row>
    <row r="62" spans="1:35" ht="12.75" customHeight="1">
      <c r="A62" s="17">
        <v>1</v>
      </c>
      <c r="B62" s="217" t="s">
        <v>359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24">
        <v>8</v>
      </c>
      <c r="O62" s="224"/>
      <c r="P62" s="224">
        <v>8</v>
      </c>
      <c r="Q62" s="224"/>
      <c r="R62" s="306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9"/>
      <c r="AI62" s="39"/>
    </row>
    <row r="63" spans="1:35" ht="12.75">
      <c r="A63" s="17">
        <v>2</v>
      </c>
      <c r="B63" s="217" t="s">
        <v>360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24"/>
      <c r="O63" s="224"/>
      <c r="P63" s="224"/>
      <c r="Q63" s="224"/>
      <c r="R63" s="6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9"/>
      <c r="AI63" s="39"/>
    </row>
    <row r="64" spans="1:35" ht="12.75" customHeight="1">
      <c r="A64" s="17"/>
      <c r="B64" s="217" t="s">
        <v>361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24">
        <v>9</v>
      </c>
      <c r="O64" s="224"/>
      <c r="P64" s="224">
        <v>8</v>
      </c>
      <c r="Q64" s="224"/>
      <c r="R64" s="195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9"/>
      <c r="AI64" s="39"/>
    </row>
    <row r="65" spans="1:35" ht="12.75" customHeight="1">
      <c r="A65" s="250"/>
      <c r="B65" s="212" t="s">
        <v>111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50"/>
      <c r="O65" s="250"/>
      <c r="P65" s="302">
        <f>SUM(P62:Q64)</f>
        <v>16</v>
      </c>
      <c r="Q65" s="302"/>
      <c r="R65" s="309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9"/>
      <c r="AI65" s="39"/>
    </row>
    <row r="66" spans="1:35" ht="12.75">
      <c r="A66" s="250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50"/>
      <c r="O66" s="250"/>
      <c r="P66" s="302"/>
      <c r="Q66" s="302"/>
      <c r="R66" s="309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9"/>
      <c r="AI66" s="39"/>
    </row>
    <row r="67" spans="1:35" ht="12.75">
      <c r="A67" s="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6"/>
      <c r="O67" s="6"/>
      <c r="P67" s="39"/>
      <c r="Q67" s="39"/>
      <c r="R67" s="39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39"/>
      <c r="AI67" s="39"/>
    </row>
    <row r="68" spans="2:23" ht="12.75">
      <c r="B68" t="s">
        <v>112</v>
      </c>
      <c r="F68" s="9"/>
      <c r="G68" s="39"/>
      <c r="K68" s="38"/>
      <c r="N68" s="39"/>
      <c r="R68" s="39"/>
      <c r="S68" s="42"/>
      <c r="W68" s="39"/>
    </row>
    <row r="69" spans="1:24" ht="12.75">
      <c r="A69" s="212" t="s">
        <v>113</v>
      </c>
      <c r="B69" s="257" t="s">
        <v>362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12" t="s">
        <v>113</v>
      </c>
      <c r="N69" s="257" t="s">
        <v>363</v>
      </c>
      <c r="O69" s="257"/>
      <c r="P69" s="257"/>
      <c r="Q69" s="257"/>
      <c r="R69" s="257"/>
      <c r="S69" s="257"/>
      <c r="T69" s="257"/>
      <c r="U69" s="257"/>
      <c r="V69" s="257"/>
      <c r="W69" s="257"/>
      <c r="X69" s="257"/>
    </row>
    <row r="70" spans="1:24" ht="12.75">
      <c r="A70" s="212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12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</row>
    <row r="71" spans="1:24" ht="12.75" customHeight="1">
      <c r="A71" s="212">
        <v>1</v>
      </c>
      <c r="B71" s="310" t="s">
        <v>114</v>
      </c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212">
        <v>1</v>
      </c>
      <c r="N71" s="310" t="s">
        <v>114</v>
      </c>
      <c r="O71" s="310"/>
      <c r="P71" s="310"/>
      <c r="Q71" s="310"/>
      <c r="R71" s="310"/>
      <c r="S71" s="310"/>
      <c r="T71" s="310"/>
      <c r="U71" s="310"/>
      <c r="V71" s="310"/>
      <c r="W71" s="310"/>
      <c r="X71" s="310"/>
    </row>
    <row r="72" spans="1:24" ht="12.75">
      <c r="A72" s="212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212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</row>
    <row r="73" spans="1:24" ht="12.75">
      <c r="A73" s="16">
        <v>2</v>
      </c>
      <c r="B73" s="217" t="s">
        <v>364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16">
        <v>2</v>
      </c>
      <c r="N73" s="217" t="s">
        <v>364</v>
      </c>
      <c r="O73" s="217"/>
      <c r="P73" s="217"/>
      <c r="Q73" s="217"/>
      <c r="R73" s="217"/>
      <c r="S73" s="217"/>
      <c r="T73" s="217"/>
      <c r="U73" s="217"/>
      <c r="V73" s="217"/>
      <c r="W73" s="217"/>
      <c r="X73" s="217"/>
    </row>
    <row r="74" spans="1:24" ht="12.75" customHeight="1">
      <c r="A74" s="311" t="s">
        <v>365</v>
      </c>
      <c r="B74" s="312" t="s">
        <v>366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1" t="s">
        <v>365</v>
      </c>
      <c r="N74" s="312" t="s">
        <v>367</v>
      </c>
      <c r="O74" s="312"/>
      <c r="P74" s="312"/>
      <c r="Q74" s="312"/>
      <c r="R74" s="312"/>
      <c r="S74" s="312"/>
      <c r="T74" s="312"/>
      <c r="U74" s="312"/>
      <c r="V74" s="312"/>
      <c r="W74" s="312"/>
      <c r="X74" s="312"/>
    </row>
    <row r="75" spans="1:24" ht="12.75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1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</row>
    <row r="76" spans="1:24" ht="12.75" customHeight="1">
      <c r="A76" s="311" t="s">
        <v>368</v>
      </c>
      <c r="B76" s="312" t="s">
        <v>369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1" t="s">
        <v>368</v>
      </c>
      <c r="N76" s="312" t="s">
        <v>369</v>
      </c>
      <c r="O76" s="312"/>
      <c r="P76" s="312"/>
      <c r="Q76" s="312"/>
      <c r="R76" s="312"/>
      <c r="S76" s="312"/>
      <c r="T76" s="312"/>
      <c r="U76" s="312"/>
      <c r="V76" s="312"/>
      <c r="W76" s="312"/>
      <c r="X76" s="312"/>
    </row>
    <row r="77" spans="1:24" ht="12.75">
      <c r="A77" s="311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1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</row>
    <row r="79" ht="12.75">
      <c r="B79" t="s">
        <v>115</v>
      </c>
    </row>
    <row r="80" spans="1:25" ht="12.75" customHeight="1">
      <c r="A80" s="257" t="s">
        <v>27</v>
      </c>
      <c r="B80" s="257"/>
      <c r="C80" s="256" t="s">
        <v>116</v>
      </c>
      <c r="D80" s="256"/>
      <c r="E80" s="256"/>
      <c r="F80" s="256"/>
      <c r="G80" s="256" t="s">
        <v>117</v>
      </c>
      <c r="H80" s="256"/>
      <c r="I80" s="256"/>
      <c r="J80" s="256"/>
      <c r="K80" s="256"/>
      <c r="L80" s="256" t="s">
        <v>118</v>
      </c>
      <c r="M80" s="256"/>
      <c r="N80" s="256"/>
      <c r="O80" s="256"/>
      <c r="P80" s="256" t="s">
        <v>119</v>
      </c>
      <c r="Q80" s="256"/>
      <c r="R80" s="256"/>
      <c r="S80" s="256"/>
      <c r="T80" s="256"/>
      <c r="U80" s="257" t="s">
        <v>88</v>
      </c>
      <c r="V80" s="257"/>
      <c r="W80" s="257"/>
      <c r="X80" s="257" t="s">
        <v>120</v>
      </c>
      <c r="Y80" s="257"/>
    </row>
    <row r="81" spans="1:25" ht="12.75" customHeight="1">
      <c r="A81" s="257"/>
      <c r="B81" s="257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  <c r="V81" s="257"/>
      <c r="W81" s="257"/>
      <c r="X81" s="257"/>
      <c r="Y81" s="257"/>
    </row>
    <row r="82" spans="1:25" ht="12.75" customHeight="1">
      <c r="A82" s="265" t="s">
        <v>57</v>
      </c>
      <c r="B82" s="265"/>
      <c r="C82" s="250">
        <v>35</v>
      </c>
      <c r="D82" s="250"/>
      <c r="E82" s="250"/>
      <c r="F82" s="250"/>
      <c r="G82" s="250">
        <v>6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>
        <v>11</v>
      </c>
      <c r="V82" s="250"/>
      <c r="W82" s="250"/>
      <c r="X82" s="224">
        <f>SUM(C82:W82)</f>
        <v>52</v>
      </c>
      <c r="Y82" s="224"/>
    </row>
    <row r="83" spans="1:25" ht="12.75" customHeight="1">
      <c r="A83" s="245" t="s">
        <v>60</v>
      </c>
      <c r="B83" s="245"/>
      <c r="C83" s="250">
        <v>35</v>
      </c>
      <c r="D83" s="250"/>
      <c r="E83" s="250"/>
      <c r="F83" s="250"/>
      <c r="G83" s="250">
        <v>6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>
        <v>11</v>
      </c>
      <c r="V83" s="250"/>
      <c r="W83" s="250"/>
      <c r="X83" s="224">
        <f>SUM(C83:W83)</f>
        <v>52</v>
      </c>
      <c r="Y83" s="224"/>
    </row>
    <row r="84" spans="1:25" ht="12.75" customHeight="1">
      <c r="A84" s="245" t="s">
        <v>61</v>
      </c>
      <c r="B84" s="245"/>
      <c r="C84" s="250">
        <v>35</v>
      </c>
      <c r="D84" s="250"/>
      <c r="E84" s="250"/>
      <c r="F84" s="250"/>
      <c r="G84" s="250">
        <v>6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>
        <v>11</v>
      </c>
      <c r="V84" s="250"/>
      <c r="W84" s="250"/>
      <c r="X84" s="224">
        <f>SUM(C84:W84)</f>
        <v>52</v>
      </c>
      <c r="Y84" s="224"/>
    </row>
    <row r="85" spans="1:25" ht="12.75" customHeight="1">
      <c r="A85" s="245" t="s">
        <v>62</v>
      </c>
      <c r="B85" s="245"/>
      <c r="C85" s="250">
        <v>30</v>
      </c>
      <c r="D85" s="250"/>
      <c r="E85" s="250"/>
      <c r="F85" s="250"/>
      <c r="G85" s="250">
        <v>5</v>
      </c>
      <c r="H85" s="250"/>
      <c r="I85" s="250"/>
      <c r="J85" s="250"/>
      <c r="K85" s="250"/>
      <c r="L85" s="250">
        <v>8</v>
      </c>
      <c r="M85" s="250"/>
      <c r="N85" s="250"/>
      <c r="O85" s="250"/>
      <c r="P85" s="250"/>
      <c r="Q85" s="250"/>
      <c r="R85" s="250"/>
      <c r="S85" s="250"/>
      <c r="T85" s="250"/>
      <c r="U85" s="250">
        <v>9</v>
      </c>
      <c r="V85" s="250"/>
      <c r="W85" s="250"/>
      <c r="X85" s="224">
        <f>SUM(C85:W85)</f>
        <v>52</v>
      </c>
      <c r="Y85" s="224"/>
    </row>
    <row r="86" spans="1:27" ht="12.75">
      <c r="A86" s="245" t="s">
        <v>64</v>
      </c>
      <c r="B86" s="245"/>
      <c r="C86" s="250">
        <v>25</v>
      </c>
      <c r="D86" s="250"/>
      <c r="E86" s="250"/>
      <c r="F86" s="250"/>
      <c r="G86" s="250">
        <v>3</v>
      </c>
      <c r="H86" s="250"/>
      <c r="I86" s="250"/>
      <c r="J86" s="250"/>
      <c r="K86" s="250"/>
      <c r="L86" s="250">
        <v>8</v>
      </c>
      <c r="M86" s="250"/>
      <c r="N86" s="250"/>
      <c r="O86" s="250"/>
      <c r="P86" s="250">
        <v>6</v>
      </c>
      <c r="Q86" s="250"/>
      <c r="R86" s="250"/>
      <c r="S86" s="250"/>
      <c r="T86" s="250"/>
      <c r="U86" s="250">
        <v>10</v>
      </c>
      <c r="V86" s="250"/>
      <c r="W86" s="250"/>
      <c r="X86" s="224">
        <f>SUM(C86:W86)</f>
        <v>52</v>
      </c>
      <c r="Y86" s="224"/>
      <c r="AA86" t="s">
        <v>81</v>
      </c>
    </row>
    <row r="87" spans="1:25" ht="12.75" customHeight="1">
      <c r="A87" s="245" t="s">
        <v>111</v>
      </c>
      <c r="B87" s="245"/>
      <c r="C87" s="250">
        <f>SUM(C82:F86)</f>
        <v>160</v>
      </c>
      <c r="D87" s="250"/>
      <c r="E87" s="250"/>
      <c r="F87" s="250"/>
      <c r="G87" s="250">
        <f>SUM(G82:K86)</f>
        <v>26</v>
      </c>
      <c r="H87" s="250"/>
      <c r="I87" s="250"/>
      <c r="J87" s="250"/>
      <c r="K87" s="250"/>
      <c r="L87" s="250">
        <f>SUM(L82:O86)</f>
        <v>16</v>
      </c>
      <c r="M87" s="250"/>
      <c r="N87" s="250"/>
      <c r="O87" s="250"/>
      <c r="P87" s="250">
        <v>8</v>
      </c>
      <c r="Q87" s="250"/>
      <c r="R87" s="250"/>
      <c r="S87" s="250"/>
      <c r="T87" s="250"/>
      <c r="U87" s="250">
        <f>SUM(U82:W86)</f>
        <v>52</v>
      </c>
      <c r="V87" s="250"/>
      <c r="W87" s="250"/>
      <c r="X87" s="224">
        <f>SUM(X82:Y86)</f>
        <v>260</v>
      </c>
      <c r="Y87" s="224"/>
    </row>
    <row r="89" spans="2:28" ht="12.75">
      <c r="B89" t="s">
        <v>370</v>
      </c>
      <c r="AB89" s="196"/>
    </row>
    <row r="90" spans="1:29" ht="12.75">
      <c r="A90" s="212" t="s">
        <v>113</v>
      </c>
      <c r="B90" s="212" t="s">
        <v>121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24" t="s">
        <v>122</v>
      </c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1:29" ht="12.75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 t="s">
        <v>123</v>
      </c>
      <c r="T91" s="212"/>
      <c r="U91" s="212"/>
      <c r="V91" s="212"/>
      <c r="W91" s="212"/>
      <c r="X91" s="212"/>
      <c r="Y91" s="212"/>
      <c r="Z91" s="270" t="s">
        <v>124</v>
      </c>
      <c r="AA91" s="270"/>
      <c r="AB91" s="270"/>
      <c r="AC91" s="212" t="s">
        <v>111</v>
      </c>
    </row>
    <row r="92" spans="1:29" ht="10.5" customHeight="1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70"/>
      <c r="AA92" s="270"/>
      <c r="AB92" s="270"/>
      <c r="AC92" s="212"/>
    </row>
    <row r="93" spans="1:29" ht="28.5" customHeight="1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70" t="s">
        <v>111</v>
      </c>
      <c r="T93" s="270"/>
      <c r="U93" s="270"/>
      <c r="V93" s="270"/>
      <c r="W93" s="272" t="s">
        <v>126</v>
      </c>
      <c r="X93" s="272"/>
      <c r="Y93" s="272"/>
      <c r="Z93" s="270"/>
      <c r="AA93" s="270"/>
      <c r="AB93" s="270"/>
      <c r="AC93" s="212"/>
    </row>
    <row r="94" spans="1:29" ht="12.75">
      <c r="A94" s="17">
        <v>1</v>
      </c>
      <c r="B94" s="47" t="s">
        <v>371</v>
      </c>
      <c r="C94" s="47"/>
      <c r="D94" s="47"/>
      <c r="E94" s="47"/>
      <c r="F94" s="47"/>
      <c r="G94" s="47"/>
      <c r="H94" s="47"/>
      <c r="I94" s="47"/>
      <c r="J94" s="47"/>
      <c r="K94" s="197"/>
      <c r="L94" s="198"/>
      <c r="M94" s="198"/>
      <c r="N94" s="198"/>
      <c r="O94" s="198"/>
      <c r="P94" s="198"/>
      <c r="Q94" s="198"/>
      <c r="R94" s="199"/>
      <c r="S94" s="250" t="str">
        <f>"$#ССЫЛ!.I12"</f>
        <v>$#ССЫЛ!.I12</v>
      </c>
      <c r="T94" s="250"/>
      <c r="U94" s="250"/>
      <c r="V94" s="250"/>
      <c r="W94" s="250" t="str">
        <f>"$#ССЫЛ!.N12"</f>
        <v>$#ССЫЛ!.N12</v>
      </c>
      <c r="X94" s="250"/>
      <c r="Y94" s="250"/>
      <c r="Z94" s="250" t="str">
        <f>"$#ССЫЛ!.O12"</f>
        <v>$#ССЫЛ!.O12</v>
      </c>
      <c r="AA94" s="250"/>
      <c r="AB94" s="250"/>
      <c r="AC94" s="16" t="e">
        <f>S94+Z94</f>
        <v>#VALUE!</v>
      </c>
    </row>
    <row r="95" spans="1:29" ht="12.75" customHeight="1">
      <c r="A95" s="17">
        <v>2</v>
      </c>
      <c r="B95" s="47" t="s">
        <v>372</v>
      </c>
      <c r="C95" s="47"/>
      <c r="D95" s="47"/>
      <c r="E95" s="47"/>
      <c r="F95" s="47"/>
      <c r="G95" s="47"/>
      <c r="H95" s="47"/>
      <c r="I95" s="47"/>
      <c r="J95" s="47"/>
      <c r="K95" s="197"/>
      <c r="L95" s="198"/>
      <c r="M95" s="198"/>
      <c r="N95" s="198"/>
      <c r="O95" s="198"/>
      <c r="P95" s="198"/>
      <c r="Q95" s="198"/>
      <c r="R95" s="199"/>
      <c r="S95" s="250" t="str">
        <f>"$#ССЫЛ!.I25"</f>
        <v>$#ССЫЛ!.I25</v>
      </c>
      <c r="T95" s="250"/>
      <c r="U95" s="250"/>
      <c r="V95" s="250"/>
      <c r="W95" s="250" t="str">
        <f>"$#ССЫЛ!.N25"</f>
        <v>$#ССЫЛ!.N25</v>
      </c>
      <c r="X95" s="250"/>
      <c r="Y95" s="250"/>
      <c r="Z95" s="250" t="str">
        <f>"$#ССЫЛ!.O25"</f>
        <v>$#ССЫЛ!.O25</v>
      </c>
      <c r="AA95" s="250"/>
      <c r="AB95" s="250"/>
      <c r="AC95" s="16" t="e">
        <f>S95+Z95</f>
        <v>#VALUE!</v>
      </c>
    </row>
    <row r="96" spans="1:29" ht="12.75" customHeight="1">
      <c r="A96" s="17">
        <v>3</v>
      </c>
      <c r="B96" s="47" t="s">
        <v>373</v>
      </c>
      <c r="C96" s="47"/>
      <c r="D96" s="47"/>
      <c r="E96" s="47"/>
      <c r="F96" s="47"/>
      <c r="G96" s="47"/>
      <c r="H96" s="47"/>
      <c r="I96" s="47"/>
      <c r="J96" s="47"/>
      <c r="K96" s="197"/>
      <c r="L96" s="198"/>
      <c r="M96" s="198"/>
      <c r="N96" s="198"/>
      <c r="O96" s="198"/>
      <c r="P96" s="198"/>
      <c r="Q96" s="198"/>
      <c r="R96" s="199"/>
      <c r="S96" s="250" t="str">
        <f>"$#ССЫЛ!.I34"</f>
        <v>$#ССЫЛ!.I34</v>
      </c>
      <c r="T96" s="250"/>
      <c r="U96" s="250"/>
      <c r="V96" s="250"/>
      <c r="W96" s="250" t="str">
        <f>"$#ССЫЛ!.N34"</f>
        <v>$#ССЫЛ!.N34</v>
      </c>
      <c r="X96" s="250"/>
      <c r="Y96" s="250"/>
      <c r="Z96" s="250" t="str">
        <f>"$#ССЫЛ!.O34"</f>
        <v>$#ССЫЛ!.O34</v>
      </c>
      <c r="AA96" s="250"/>
      <c r="AB96" s="250"/>
      <c r="AC96" s="16" t="e">
        <f>S96+Z96</f>
        <v>#VALUE!</v>
      </c>
    </row>
    <row r="97" spans="1:29" ht="12.75" customHeight="1">
      <c r="A97" s="17"/>
      <c r="B97" s="47"/>
      <c r="C97" s="47"/>
      <c r="D97" s="47"/>
      <c r="E97" s="47"/>
      <c r="F97" s="47"/>
      <c r="G97" s="47"/>
      <c r="H97" s="47"/>
      <c r="I97" s="47"/>
      <c r="J97" s="47"/>
      <c r="K97" s="197"/>
      <c r="L97" s="198"/>
      <c r="M97" s="198"/>
      <c r="N97" s="198"/>
      <c r="O97" s="198"/>
      <c r="P97" s="198"/>
      <c r="Q97" s="198"/>
      <c r="R97" s="199"/>
      <c r="S97" s="250" t="str">
        <f>"$#ССЫЛ!.I52"</f>
        <v>$#ССЫЛ!.I52</v>
      </c>
      <c r="T97" s="250"/>
      <c r="U97" s="250"/>
      <c r="V97" s="250"/>
      <c r="W97" s="250" t="str">
        <f>"$#ССЫЛ!.N52"</f>
        <v>$#ССЫЛ!.N52</v>
      </c>
      <c r="X97" s="250"/>
      <c r="Y97" s="250"/>
      <c r="Z97" s="250" t="str">
        <f>"$#ССЫЛ!.O52"</f>
        <v>$#ССЫЛ!.O52</v>
      </c>
      <c r="AA97" s="250"/>
      <c r="AB97" s="250"/>
      <c r="AC97" s="16" t="e">
        <f>S97+Z97</f>
        <v>#VALUE!</v>
      </c>
    </row>
    <row r="98" spans="1:29" ht="12.75">
      <c r="A98" s="17">
        <v>6</v>
      </c>
      <c r="B98" s="197" t="s">
        <v>353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9"/>
      <c r="S98" s="250" t="str">
        <f>"$#ССЫЛ!.#ССЫЛ!#ССЫЛ!"</f>
        <v>$#ССЫЛ!.#ССЫЛ!#ССЫЛ!</v>
      </c>
      <c r="T98" s="250"/>
      <c r="U98" s="250"/>
      <c r="V98" s="250"/>
      <c r="W98" s="250" t="str">
        <f>"$#ССЫЛ!.#ССЫЛ!#ССЫЛ!"</f>
        <v>$#ССЫЛ!.#ССЫЛ!#ССЫЛ!</v>
      </c>
      <c r="X98" s="250"/>
      <c r="Y98" s="250"/>
      <c r="Z98" s="250" t="str">
        <f>"$#ССЫЛ!.#ССЫЛ!#ССЫЛ!"</f>
        <v>$#ССЫЛ!.#ССЫЛ!#ССЫЛ!</v>
      </c>
      <c r="AA98" s="250"/>
      <c r="AB98" s="250"/>
      <c r="AC98" s="16" t="e">
        <f>S98+Z98</f>
        <v>#VALUE!</v>
      </c>
    </row>
    <row r="99" spans="1:29" ht="12.75">
      <c r="A99" s="250"/>
      <c r="B99" s="212" t="s">
        <v>120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>
        <f>SUM(S94:S98)</f>
        <v>0</v>
      </c>
      <c r="T99" s="212"/>
      <c r="U99" s="212"/>
      <c r="V99" s="212"/>
      <c r="W99" s="302">
        <f>SUM(W94:W98)</f>
        <v>0</v>
      </c>
      <c r="X99" s="302"/>
      <c r="Y99" s="302"/>
      <c r="Z99" s="302">
        <f>SUM(Z94:Z98)</f>
        <v>0</v>
      </c>
      <c r="AA99" s="302"/>
      <c r="AB99" s="302"/>
      <c r="AC99" s="212" t="e">
        <f>SUM(AC94:AC98)</f>
        <v>#VALUE!</v>
      </c>
    </row>
    <row r="100" spans="1:29" ht="12.75">
      <c r="A100" s="250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302"/>
      <c r="X100" s="302"/>
      <c r="Y100" s="302"/>
      <c r="Z100" s="302"/>
      <c r="AA100" s="302"/>
      <c r="AB100" s="302"/>
      <c r="AC100" s="212"/>
    </row>
    <row r="102" spans="2:28" ht="12.75">
      <c r="B102" t="s">
        <v>370</v>
      </c>
      <c r="AB102" s="196"/>
    </row>
    <row r="103" spans="1:29" ht="12.75">
      <c r="A103" s="212" t="s">
        <v>113</v>
      </c>
      <c r="B103" s="212" t="s">
        <v>121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24" t="s">
        <v>122</v>
      </c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</row>
    <row r="104" spans="1:29" ht="12.75" customHeight="1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 t="s">
        <v>123</v>
      </c>
      <c r="T104" s="212"/>
      <c r="U104" s="212"/>
      <c r="V104" s="212"/>
      <c r="W104" s="212"/>
      <c r="X104" s="212"/>
      <c r="Y104" s="212"/>
      <c r="Z104" s="270" t="s">
        <v>124</v>
      </c>
      <c r="AA104" s="270"/>
      <c r="AB104" s="270"/>
      <c r="AC104" s="212" t="s">
        <v>111</v>
      </c>
    </row>
    <row r="105" spans="1:29" ht="12.75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70"/>
      <c r="AA105" s="270"/>
      <c r="AB105" s="270"/>
      <c r="AC105" s="212"/>
    </row>
    <row r="106" spans="1:29" ht="21.75" customHeight="1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70" t="s">
        <v>111</v>
      </c>
      <c r="T106" s="270"/>
      <c r="U106" s="270"/>
      <c r="V106" s="270"/>
      <c r="W106" s="272" t="s">
        <v>126</v>
      </c>
      <c r="X106" s="272"/>
      <c r="Y106" s="272"/>
      <c r="Z106" s="270"/>
      <c r="AA106" s="270"/>
      <c r="AB106" s="270"/>
      <c r="AC106" s="212"/>
    </row>
    <row r="107" spans="1:29" ht="12.75">
      <c r="A107" s="17">
        <v>1</v>
      </c>
      <c r="B107" s="200" t="s">
        <v>374</v>
      </c>
      <c r="C107" s="47"/>
      <c r="D107" s="47"/>
      <c r="E107" s="47"/>
      <c r="F107" s="47"/>
      <c r="G107" s="47"/>
      <c r="H107" s="47"/>
      <c r="I107" s="47"/>
      <c r="J107" s="47"/>
      <c r="K107" s="197"/>
      <c r="L107" s="198"/>
      <c r="M107" s="198"/>
      <c r="N107" s="198"/>
      <c r="O107" s="198"/>
      <c r="P107" s="198"/>
      <c r="Q107" s="198"/>
      <c r="R107" s="199"/>
      <c r="S107" s="250" t="str">
        <f>"$#ССЫЛ!.I10"</f>
        <v>$#ССЫЛ!.I10</v>
      </c>
      <c r="T107" s="250"/>
      <c r="U107" s="250"/>
      <c r="V107" s="250"/>
      <c r="W107" s="250" t="str">
        <f>"$#ССЫЛ!.N10"</f>
        <v>$#ССЫЛ!.N10</v>
      </c>
      <c r="X107" s="250"/>
      <c r="Y107" s="250"/>
      <c r="Z107" s="250" t="str">
        <f>"$#ССЫЛ!.O10"</f>
        <v>$#ССЫЛ!.O10</v>
      </c>
      <c r="AA107" s="250"/>
      <c r="AB107" s="250"/>
      <c r="AC107" s="16" t="e">
        <f>S107+Z107</f>
        <v>#VALUE!</v>
      </c>
    </row>
    <row r="108" spans="1:29" ht="12.75">
      <c r="A108" s="17">
        <v>2</v>
      </c>
      <c r="B108" s="200" t="s">
        <v>375</v>
      </c>
      <c r="C108" s="47"/>
      <c r="D108" s="47"/>
      <c r="E108" s="47"/>
      <c r="F108" s="47"/>
      <c r="G108" s="47"/>
      <c r="H108" s="47"/>
      <c r="I108" s="47"/>
      <c r="J108" s="47"/>
      <c r="K108" s="197"/>
      <c r="L108" s="198"/>
      <c r="M108" s="198"/>
      <c r="N108" s="198"/>
      <c r="O108" s="198"/>
      <c r="P108" s="198"/>
      <c r="Q108" s="198"/>
      <c r="R108" s="199"/>
      <c r="S108" s="250" t="str">
        <f>"$#ССЫЛ!.I22"</f>
        <v>$#ССЫЛ!.I22</v>
      </c>
      <c r="T108" s="250"/>
      <c r="U108" s="250"/>
      <c r="V108" s="250"/>
      <c r="W108" s="250" t="str">
        <f>"$#ССЫЛ!.N22"</f>
        <v>$#ССЫЛ!.N22</v>
      </c>
      <c r="X108" s="250"/>
      <c r="Y108" s="250"/>
      <c r="Z108" s="250" t="str">
        <f>"$#ССЫЛ!.O22"</f>
        <v>$#ССЫЛ!.O22</v>
      </c>
      <c r="AA108" s="250"/>
      <c r="AB108" s="250"/>
      <c r="AC108" s="16" t="e">
        <f>S108+Z108</f>
        <v>#VALUE!</v>
      </c>
    </row>
    <row r="109" spans="1:29" ht="12.75">
      <c r="A109" s="17">
        <v>3</v>
      </c>
      <c r="B109" s="200" t="s">
        <v>376</v>
      </c>
      <c r="C109" s="47"/>
      <c r="D109" s="47"/>
      <c r="E109" s="47"/>
      <c r="F109" s="47"/>
      <c r="G109" s="47"/>
      <c r="H109" s="47"/>
      <c r="I109" s="47"/>
      <c r="J109" s="47"/>
      <c r="K109" s="197"/>
      <c r="L109" s="198"/>
      <c r="M109" s="198"/>
      <c r="N109" s="198"/>
      <c r="O109" s="198"/>
      <c r="P109" s="198"/>
      <c r="Q109" s="198"/>
      <c r="R109" s="199"/>
      <c r="S109" s="250" t="str">
        <f>"$#ССЫЛ!.I35"</f>
        <v>$#ССЫЛ!.I35</v>
      </c>
      <c r="T109" s="250"/>
      <c r="U109" s="250"/>
      <c r="V109" s="250"/>
      <c r="W109" s="250" t="str">
        <f>"$#ССЫЛ!.N35"</f>
        <v>$#ССЫЛ!.N35</v>
      </c>
      <c r="X109" s="250"/>
      <c r="Y109" s="250"/>
      <c r="Z109" s="250" t="str">
        <f>"$#ССЫЛ!.O35"</f>
        <v>$#ССЫЛ!.O35</v>
      </c>
      <c r="AA109" s="250"/>
      <c r="AB109" s="250"/>
      <c r="AC109" s="16" t="e">
        <f>S109+Z109</f>
        <v>#VALUE!</v>
      </c>
    </row>
    <row r="110" spans="1:29" ht="12.75">
      <c r="A110" s="17">
        <v>4</v>
      </c>
      <c r="B110" s="200" t="s">
        <v>377</v>
      </c>
      <c r="C110" s="47"/>
      <c r="D110" s="47"/>
      <c r="E110" s="47"/>
      <c r="F110" s="47"/>
      <c r="G110" s="47"/>
      <c r="H110" s="47"/>
      <c r="I110" s="47"/>
      <c r="J110" s="47"/>
      <c r="K110" s="197"/>
      <c r="L110" s="198"/>
      <c r="M110" s="198"/>
      <c r="N110" s="198"/>
      <c r="O110" s="198"/>
      <c r="P110" s="198"/>
      <c r="Q110" s="198"/>
      <c r="R110" s="199"/>
      <c r="S110" s="250" t="str">
        <f>"$#ССЫЛ!.I70"</f>
        <v>$#ССЫЛ!.I70</v>
      </c>
      <c r="T110" s="250"/>
      <c r="U110" s="250"/>
      <c r="V110" s="250"/>
      <c r="W110" s="250" t="str">
        <f>"$#ССЫЛ!.N70"</f>
        <v>$#ССЫЛ!.N70</v>
      </c>
      <c r="X110" s="250"/>
      <c r="Y110" s="250"/>
      <c r="Z110" s="250" t="str">
        <f>"$#ССЫЛ!.O70"</f>
        <v>$#ССЫЛ!.O70</v>
      </c>
      <c r="AA110" s="250"/>
      <c r="AB110" s="250"/>
      <c r="AC110" s="16" t="e">
        <f>S110+Z110</f>
        <v>#VALUE!</v>
      </c>
    </row>
    <row r="111" spans="1:29" ht="12.75">
      <c r="A111" s="17">
        <v>6</v>
      </c>
      <c r="B111" s="201" t="s">
        <v>353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9"/>
      <c r="S111" s="250" t="str">
        <f>"$#ССЫЛ!.I97"</f>
        <v>$#ССЫЛ!.I97</v>
      </c>
      <c r="T111" s="250"/>
      <c r="U111" s="250"/>
      <c r="V111" s="250"/>
      <c r="W111" s="250" t="str">
        <f>"$#ССЫЛ!.N97"</f>
        <v>$#ССЫЛ!.N97</v>
      </c>
      <c r="X111" s="250"/>
      <c r="Y111" s="250"/>
      <c r="Z111" s="250" t="str">
        <f>"$#ССЫЛ!.O97"</f>
        <v>$#ССЫЛ!.O97</v>
      </c>
      <c r="AA111" s="250"/>
      <c r="AB111" s="250"/>
      <c r="AC111" s="16" t="e">
        <f>S111+Z111</f>
        <v>#VALUE!</v>
      </c>
    </row>
    <row r="112" spans="1:29" ht="12.75">
      <c r="A112" s="250"/>
      <c r="B112" s="212" t="s">
        <v>120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>
        <f>SUM(S107:S111)</f>
        <v>0</v>
      </c>
      <c r="T112" s="212"/>
      <c r="U112" s="212"/>
      <c r="V112" s="212"/>
      <c r="W112" s="302">
        <f>SUM(W107:W111)</f>
        <v>0</v>
      </c>
      <c r="X112" s="302"/>
      <c r="Y112" s="302"/>
      <c r="Z112" s="302">
        <f>SUM(Z107:Z111)</f>
        <v>0</v>
      </c>
      <c r="AA112" s="302"/>
      <c r="AB112" s="302"/>
      <c r="AC112" s="212" t="e">
        <f>SUM(AC107:AC111)</f>
        <v>#VALUE!</v>
      </c>
    </row>
    <row r="113" spans="1:29" ht="12.75">
      <c r="A113" s="250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302"/>
      <c r="X113" s="302"/>
      <c r="Y113" s="302"/>
      <c r="Z113" s="302"/>
      <c r="AA113" s="302"/>
      <c r="AB113" s="302"/>
      <c r="AC113" s="212"/>
    </row>
  </sheetData>
  <sheetProtection selectLockedCells="1" selectUnlockedCells="1"/>
  <mergeCells count="241">
    <mergeCell ref="AC112:AC113"/>
    <mergeCell ref="S111:V111"/>
    <mergeCell ref="W111:Y111"/>
    <mergeCell ref="Z111:AB111"/>
    <mergeCell ref="Z112:AB113"/>
    <mergeCell ref="A112:A113"/>
    <mergeCell ref="B112:R113"/>
    <mergeCell ref="S112:V113"/>
    <mergeCell ref="W112:Y113"/>
    <mergeCell ref="S109:V109"/>
    <mergeCell ref="W109:Y109"/>
    <mergeCell ref="Z109:AB109"/>
    <mergeCell ref="S110:V110"/>
    <mergeCell ref="W110:Y110"/>
    <mergeCell ref="Z110:AB110"/>
    <mergeCell ref="S107:V107"/>
    <mergeCell ref="W107:Y107"/>
    <mergeCell ref="Z107:AB107"/>
    <mergeCell ref="S108:V108"/>
    <mergeCell ref="W108:Y108"/>
    <mergeCell ref="Z108:AB108"/>
    <mergeCell ref="Z99:AB100"/>
    <mergeCell ref="AC99:AC100"/>
    <mergeCell ref="A103:A106"/>
    <mergeCell ref="B103:R106"/>
    <mergeCell ref="S103:AC103"/>
    <mergeCell ref="S104:Y105"/>
    <mergeCell ref="Z104:AB106"/>
    <mergeCell ref="AC104:AC106"/>
    <mergeCell ref="S106:V106"/>
    <mergeCell ref="W106:Y106"/>
    <mergeCell ref="A99:A100"/>
    <mergeCell ref="B99:R100"/>
    <mergeCell ref="S99:V100"/>
    <mergeCell ref="W99:Y100"/>
    <mergeCell ref="S97:V97"/>
    <mergeCell ref="W97:Y97"/>
    <mergeCell ref="Z97:AB97"/>
    <mergeCell ref="S98:V98"/>
    <mergeCell ref="W98:Y98"/>
    <mergeCell ref="Z98:AB98"/>
    <mergeCell ref="S95:V95"/>
    <mergeCell ref="W95:Y95"/>
    <mergeCell ref="Z95:AB95"/>
    <mergeCell ref="S96:V96"/>
    <mergeCell ref="W96:Y96"/>
    <mergeCell ref="Z96:AB96"/>
    <mergeCell ref="W93:Y93"/>
    <mergeCell ref="S94:V94"/>
    <mergeCell ref="W94:Y94"/>
    <mergeCell ref="Z94:AB94"/>
    <mergeCell ref="P87:T87"/>
    <mergeCell ref="U87:W87"/>
    <mergeCell ref="X87:Y87"/>
    <mergeCell ref="A90:A93"/>
    <mergeCell ref="B90:R93"/>
    <mergeCell ref="S90:AC90"/>
    <mergeCell ref="S91:Y92"/>
    <mergeCell ref="Z91:AB93"/>
    <mergeCell ref="AC91:AC93"/>
    <mergeCell ref="S93:V93"/>
    <mergeCell ref="A87:B87"/>
    <mergeCell ref="C87:F87"/>
    <mergeCell ref="G87:K87"/>
    <mergeCell ref="L87:O87"/>
    <mergeCell ref="P85:T85"/>
    <mergeCell ref="U85:W85"/>
    <mergeCell ref="X85:Y85"/>
    <mergeCell ref="A86:B86"/>
    <mergeCell ref="C86:F86"/>
    <mergeCell ref="G86:K86"/>
    <mergeCell ref="L86:O86"/>
    <mergeCell ref="P86:T86"/>
    <mergeCell ref="U86:W86"/>
    <mergeCell ref="X86:Y86"/>
    <mergeCell ref="A85:B85"/>
    <mergeCell ref="C85:F85"/>
    <mergeCell ref="G85:K85"/>
    <mergeCell ref="L85:O85"/>
    <mergeCell ref="P83:T83"/>
    <mergeCell ref="U83:W83"/>
    <mergeCell ref="X83:Y83"/>
    <mergeCell ref="A84:B84"/>
    <mergeCell ref="C84:F84"/>
    <mergeCell ref="G84:K84"/>
    <mergeCell ref="L84:O84"/>
    <mergeCell ref="P84:T84"/>
    <mergeCell ref="U84:W84"/>
    <mergeCell ref="X84:Y84"/>
    <mergeCell ref="A83:B83"/>
    <mergeCell ref="C83:F83"/>
    <mergeCell ref="G83:K83"/>
    <mergeCell ref="L83:O83"/>
    <mergeCell ref="P80:T81"/>
    <mergeCell ref="U80:W81"/>
    <mergeCell ref="X80:Y81"/>
    <mergeCell ref="A82:B82"/>
    <mergeCell ref="C82:F82"/>
    <mergeCell ref="G82:K82"/>
    <mergeCell ref="L82:O82"/>
    <mergeCell ref="P82:T82"/>
    <mergeCell ref="U82:W82"/>
    <mergeCell ref="X82:Y82"/>
    <mergeCell ref="A80:B81"/>
    <mergeCell ref="C80:F81"/>
    <mergeCell ref="G80:K81"/>
    <mergeCell ref="L80:O81"/>
    <mergeCell ref="A76:A77"/>
    <mergeCell ref="B76:L77"/>
    <mergeCell ref="M76:M77"/>
    <mergeCell ref="N76:X77"/>
    <mergeCell ref="B73:L73"/>
    <mergeCell ref="N73:X73"/>
    <mergeCell ref="A74:A75"/>
    <mergeCell ref="B74:L75"/>
    <mergeCell ref="M74:M75"/>
    <mergeCell ref="N74:X75"/>
    <mergeCell ref="A71:A72"/>
    <mergeCell ref="B71:L72"/>
    <mergeCell ref="M71:M72"/>
    <mergeCell ref="N71:X72"/>
    <mergeCell ref="R65:R66"/>
    <mergeCell ref="S65:AC66"/>
    <mergeCell ref="A69:A70"/>
    <mergeCell ref="B69:L70"/>
    <mergeCell ref="M69:M70"/>
    <mergeCell ref="N69:X70"/>
    <mergeCell ref="A65:A66"/>
    <mergeCell ref="B65:M66"/>
    <mergeCell ref="N65:O66"/>
    <mergeCell ref="P65:Q66"/>
    <mergeCell ref="B64:M64"/>
    <mergeCell ref="N64:O64"/>
    <mergeCell ref="P64:Q64"/>
    <mergeCell ref="S64:AC64"/>
    <mergeCell ref="B63:M63"/>
    <mergeCell ref="N63:O63"/>
    <mergeCell ref="P63:Q63"/>
    <mergeCell ref="S63:AC63"/>
    <mergeCell ref="S61:AC62"/>
    <mergeCell ref="B62:M62"/>
    <mergeCell ref="N62:O62"/>
    <mergeCell ref="P62:Q62"/>
    <mergeCell ref="B61:M61"/>
    <mergeCell ref="N61:O61"/>
    <mergeCell ref="P61:Q61"/>
    <mergeCell ref="R61:R62"/>
    <mergeCell ref="A58:D58"/>
    <mergeCell ref="E58:P58"/>
    <mergeCell ref="Q58:S58"/>
    <mergeCell ref="T58:V58"/>
    <mergeCell ref="A57:D57"/>
    <mergeCell ref="E57:P57"/>
    <mergeCell ref="Q57:S57"/>
    <mergeCell ref="T57:V57"/>
    <mergeCell ref="A56:D56"/>
    <mergeCell ref="E56:P56"/>
    <mergeCell ref="Q56:S56"/>
    <mergeCell ref="T56:V56"/>
    <mergeCell ref="A55:D55"/>
    <mergeCell ref="E55:P55"/>
    <mergeCell ref="Q55:S55"/>
    <mergeCell ref="T55:V55"/>
    <mergeCell ref="A53:D54"/>
    <mergeCell ref="E53:P54"/>
    <mergeCell ref="Q53:S54"/>
    <mergeCell ref="T53:V54"/>
    <mergeCell ref="AA39:AA40"/>
    <mergeCell ref="E48:E49"/>
    <mergeCell ref="J48:J49"/>
    <mergeCell ref="N48:N49"/>
    <mergeCell ref="S48:S49"/>
    <mergeCell ref="W48:W49"/>
    <mergeCell ref="V39:V40"/>
    <mergeCell ref="X39:X40"/>
    <mergeCell ref="Y39:Y40"/>
    <mergeCell ref="Z39:Z40"/>
    <mergeCell ref="Q39:Q40"/>
    <mergeCell ref="R39:R40"/>
    <mergeCell ref="T39:T40"/>
    <mergeCell ref="U39:U40"/>
    <mergeCell ref="T37:V38"/>
    <mergeCell ref="W37:W40"/>
    <mergeCell ref="X37:AA38"/>
    <mergeCell ref="B39:B40"/>
    <mergeCell ref="C39:C40"/>
    <mergeCell ref="D39:D40"/>
    <mergeCell ref="E39:E40"/>
    <mergeCell ref="G39:G40"/>
    <mergeCell ref="H39:H40"/>
    <mergeCell ref="I39:I40"/>
    <mergeCell ref="J37:J40"/>
    <mergeCell ref="K37:N38"/>
    <mergeCell ref="O37:R38"/>
    <mergeCell ref="S37:S40"/>
    <mergeCell ref="K39:K40"/>
    <mergeCell ref="L39:L40"/>
    <mergeCell ref="M39:M40"/>
    <mergeCell ref="N39:N40"/>
    <mergeCell ref="O39:O40"/>
    <mergeCell ref="P39:P40"/>
    <mergeCell ref="A37:A40"/>
    <mergeCell ref="B37:E38"/>
    <mergeCell ref="F37:F40"/>
    <mergeCell ref="G37:I38"/>
    <mergeCell ref="Q29:Q30"/>
    <mergeCell ref="R29:R30"/>
    <mergeCell ref="T29:T30"/>
    <mergeCell ref="U29:U30"/>
    <mergeCell ref="S27:S30"/>
    <mergeCell ref="T27:V28"/>
    <mergeCell ref="M29:M30"/>
    <mergeCell ref="N29:N30"/>
    <mergeCell ref="O29:O30"/>
    <mergeCell ref="P29:P30"/>
    <mergeCell ref="AA27:AA30"/>
    <mergeCell ref="B29:B30"/>
    <mergeCell ref="C29:C30"/>
    <mergeCell ref="D29:D30"/>
    <mergeCell ref="E29:E30"/>
    <mergeCell ref="G29:G30"/>
    <mergeCell ref="H29:H30"/>
    <mergeCell ref="I29:I30"/>
    <mergeCell ref="K29:K30"/>
    <mergeCell ref="L29:L30"/>
    <mergeCell ref="W27:W30"/>
    <mergeCell ref="X27:Z28"/>
    <mergeCell ref="V29:V30"/>
    <mergeCell ref="X29:X30"/>
    <mergeCell ref="Y29:Y30"/>
    <mergeCell ref="Z29:Z30"/>
    <mergeCell ref="A1:AE1"/>
    <mergeCell ref="A2:AE2"/>
    <mergeCell ref="A4:K4"/>
    <mergeCell ref="A27:A30"/>
    <mergeCell ref="B27:E28"/>
    <mergeCell ref="F27:F30"/>
    <mergeCell ref="G27:I28"/>
    <mergeCell ref="J27:J30"/>
    <mergeCell ref="K27:N28"/>
    <mergeCell ref="O27:R28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2014-12-11T05:25:54Z</cp:lastPrinted>
  <dcterms:modified xsi:type="dcterms:W3CDTF">2015-03-10T18:46:07Z</dcterms:modified>
  <cp:category/>
  <cp:version/>
  <cp:contentType/>
  <cp:contentStatus/>
</cp:coreProperties>
</file>